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ne\Downloads\"/>
    </mc:Choice>
  </mc:AlternateContent>
  <xr:revisionPtr revIDLastSave="0" documentId="8_{AB1ACE50-4784-4A32-8601-2C79B12570CD}" xr6:coauthVersionLast="47" xr6:coauthVersionMax="47" xr10:uidLastSave="{00000000-0000-0000-0000-000000000000}"/>
  <bookViews>
    <workbookView xWindow="-110" yWindow="-110" windowWidth="19420" windowHeight="10420" tabRatio="752" xr2:uid="{00000000-000D-0000-FFFF-FFFF00000000}"/>
  </bookViews>
  <sheets>
    <sheet name="21-22 expenses" sheetId="41" r:id="rId1"/>
    <sheet name="Prior year" sheetId="37" state="hidden" r:id="rId2"/>
    <sheet name="SRA Reconc" sheetId="35" state="hidden" r:id="rId3"/>
    <sheet name="Key" sheetId="34" state="hidden" r:id="rId4"/>
    <sheet name="Reconc travel" sheetId="36" state="hidden" r:id="rId5"/>
    <sheet name="19-20 reformatted pivot" sheetId="33" state="hidden" r:id="rId6"/>
    <sheet name="19-20 reformatted" sheetId="31" state="hidden" r:id="rId7"/>
    <sheet name="member summary" sheetId="24" state="hidden" r:id="rId8"/>
    <sheet name="19-20 data pivot member" sheetId="28" state="hidden" r:id="rId9"/>
    <sheet name="comparison" sheetId="30" state="hidden" r:id="rId10"/>
    <sheet name="19-20 data" sheetId="18" state="hidden" r:id="rId11"/>
  </sheets>
  <definedNames>
    <definedName name="_xlnm._FilterDatabase" localSheetId="10" hidden="1">'19-20 data'!$A$1:$AH$661</definedName>
    <definedName name="_xlnm._FilterDatabase" localSheetId="6" hidden="1">'19-20 reformatted'!$A$1:$D$343</definedName>
    <definedName name="_xlnm.Print_Titles" localSheetId="5">'19-20 reformatted pivot'!$3:$4</definedName>
  </definedNames>
  <calcPr calcId="191029"/>
  <pivotCaches>
    <pivotCache cacheId="0" r:id="rId12"/>
    <pivotCache cacheId="1" r:id="rId13"/>
    <pivotCache cacheId="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41" l="1"/>
  <c r="F71" i="41"/>
  <c r="I24" i="41" l="1"/>
  <c r="I29" i="41"/>
  <c r="I31" i="41"/>
  <c r="I66" i="41"/>
  <c r="I48" i="41"/>
  <c r="I15" i="41"/>
  <c r="I38" i="41"/>
  <c r="I42" i="41"/>
  <c r="I61" i="41"/>
  <c r="I67" i="41"/>
  <c r="I68" i="41"/>
  <c r="I56" i="41"/>
  <c r="I34" i="41"/>
  <c r="I46" i="41"/>
  <c r="I50" i="41"/>
  <c r="I59" i="41"/>
  <c r="I60" i="41"/>
  <c r="I69" i="41"/>
  <c r="E71" i="41"/>
  <c r="D71" i="41"/>
  <c r="I63" i="41" l="1"/>
  <c r="I39" i="41"/>
  <c r="I33" i="41"/>
  <c r="I49" i="41"/>
  <c r="I8" i="41"/>
  <c r="I55" i="41"/>
  <c r="I40" i="41"/>
  <c r="I37" i="41"/>
  <c r="I53" i="41"/>
  <c r="I3" i="41"/>
  <c r="I32" i="41"/>
  <c r="I26" i="41"/>
  <c r="I7" i="41"/>
  <c r="I51" i="41"/>
  <c r="I54" i="41"/>
  <c r="I58" i="41"/>
  <c r="I43" i="41"/>
  <c r="I41" i="41"/>
  <c r="I28" i="41"/>
  <c r="I22" i="41"/>
  <c r="I12" i="41"/>
  <c r="I13" i="41"/>
  <c r="C71" i="41"/>
  <c r="I70" i="41"/>
  <c r="G71" i="41"/>
  <c r="I65" i="41"/>
  <c r="I52" i="41"/>
  <c r="I27" i="41"/>
  <c r="I25" i="41"/>
  <c r="B71" i="41"/>
  <c r="I44" i="41"/>
  <c r="I57" i="41"/>
  <c r="I9" i="41"/>
  <c r="H71" i="41"/>
  <c r="I17" i="41"/>
  <c r="I6" i="41"/>
  <c r="I11" i="41"/>
  <c r="I35" i="41"/>
  <c r="I47" i="41"/>
  <c r="I62" i="41"/>
  <c r="I45" i="41"/>
  <c r="I20" i="41"/>
  <c r="I23" i="41"/>
  <c r="I30" i="41"/>
  <c r="I21" i="41"/>
  <c r="I18" i="41"/>
  <c r="I36" i="41"/>
  <c r="I14" i="41"/>
  <c r="I16" i="41"/>
  <c r="I10" i="41"/>
  <c r="I5" i="41"/>
  <c r="I4" i="41" l="1"/>
  <c r="I19" i="41"/>
  <c r="I71" i="41" l="1"/>
  <c r="B3" i="36"/>
  <c r="C64" i="37" l="1"/>
  <c r="E64" i="37"/>
  <c r="F64" i="37"/>
  <c r="B64" i="37"/>
  <c r="H4" i="37"/>
  <c r="I4" i="37"/>
  <c r="H5" i="37"/>
  <c r="I5" i="37"/>
  <c r="H6" i="37"/>
  <c r="I6" i="37"/>
  <c r="H7" i="37"/>
  <c r="I7" i="37"/>
  <c r="H8" i="37"/>
  <c r="I8" i="37"/>
  <c r="H9" i="37"/>
  <c r="I9" i="37"/>
  <c r="H10" i="37"/>
  <c r="I10" i="37"/>
  <c r="H11" i="37"/>
  <c r="I11" i="37"/>
  <c r="H12" i="37"/>
  <c r="I12" i="37"/>
  <c r="H13" i="37"/>
  <c r="I13" i="37"/>
  <c r="H14" i="37"/>
  <c r="I14" i="37"/>
  <c r="H15" i="37"/>
  <c r="I15" i="37"/>
  <c r="H16" i="37"/>
  <c r="I16" i="37"/>
  <c r="H17" i="37"/>
  <c r="I17" i="37"/>
  <c r="H18" i="37"/>
  <c r="I18" i="37"/>
  <c r="H19" i="37"/>
  <c r="I19" i="37"/>
  <c r="H20" i="37"/>
  <c r="I20" i="37"/>
  <c r="H21" i="37"/>
  <c r="I21" i="37"/>
  <c r="H22" i="37"/>
  <c r="I22" i="37"/>
  <c r="H23" i="37"/>
  <c r="I23" i="37"/>
  <c r="H24" i="37"/>
  <c r="I24" i="37"/>
  <c r="H25" i="37"/>
  <c r="I25" i="37"/>
  <c r="H26" i="37"/>
  <c r="I26" i="37"/>
  <c r="H27" i="37"/>
  <c r="I27" i="37"/>
  <c r="H28" i="37"/>
  <c r="I28" i="37"/>
  <c r="H29" i="37"/>
  <c r="I29" i="37"/>
  <c r="H30" i="37"/>
  <c r="I30" i="37"/>
  <c r="H31" i="37"/>
  <c r="I31" i="37"/>
  <c r="H32" i="37"/>
  <c r="I32" i="37"/>
  <c r="H33" i="37"/>
  <c r="I33" i="37"/>
  <c r="H34" i="37"/>
  <c r="I34" i="37"/>
  <c r="H35" i="37"/>
  <c r="I35" i="37"/>
  <c r="H36" i="37"/>
  <c r="I36" i="37"/>
  <c r="H37" i="37"/>
  <c r="I37" i="37"/>
  <c r="H38" i="37"/>
  <c r="I38" i="37"/>
  <c r="H39" i="37"/>
  <c r="I39" i="37"/>
  <c r="H40" i="37"/>
  <c r="I40" i="37"/>
  <c r="H41" i="37"/>
  <c r="I41" i="37"/>
  <c r="H42" i="37"/>
  <c r="I42" i="37"/>
  <c r="H43" i="37"/>
  <c r="I43" i="37"/>
  <c r="H44" i="37"/>
  <c r="I44" i="37"/>
  <c r="H45" i="37"/>
  <c r="I45" i="37"/>
  <c r="H46" i="37"/>
  <c r="I46" i="37"/>
  <c r="H47" i="37"/>
  <c r="I47" i="37"/>
  <c r="H48" i="37"/>
  <c r="I48" i="37"/>
  <c r="H49" i="37"/>
  <c r="I49" i="37"/>
  <c r="H50" i="37"/>
  <c r="I50" i="37"/>
  <c r="H51" i="37"/>
  <c r="I51" i="37"/>
  <c r="H52" i="37"/>
  <c r="I52" i="37"/>
  <c r="H53" i="37"/>
  <c r="I53" i="37"/>
  <c r="H54" i="37"/>
  <c r="I54" i="37"/>
  <c r="H55" i="37"/>
  <c r="I55" i="37"/>
  <c r="H56" i="37"/>
  <c r="I56" i="37"/>
  <c r="H57" i="37"/>
  <c r="I57" i="37"/>
  <c r="H58" i="37"/>
  <c r="I58" i="37"/>
  <c r="H59" i="37"/>
  <c r="I59" i="37"/>
  <c r="H60" i="37"/>
  <c r="I60" i="37"/>
  <c r="H61" i="37"/>
  <c r="I61" i="37"/>
  <c r="H62" i="37"/>
  <c r="I62" i="37"/>
  <c r="I3" i="37"/>
  <c r="I64" i="37" s="1"/>
  <c r="H3" i="37"/>
  <c r="H64" i="37" s="1"/>
  <c r="B11" i="36"/>
  <c r="G19" i="36" l="1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18" i="36"/>
  <c r="F79" i="36"/>
  <c r="E79" i="36"/>
  <c r="G79" i="36" l="1"/>
  <c r="B22" i="36"/>
  <c r="B7" i="36" s="1"/>
  <c r="B9" i="36" s="1"/>
  <c r="B13" i="36" s="1"/>
  <c r="R669" i="18" l="1"/>
  <c r="Q667" i="18"/>
  <c r="B5" i="35" l="1"/>
  <c r="B4" i="35"/>
  <c r="B8" i="35"/>
  <c r="B205" i="31" l="1"/>
  <c r="U49" i="18"/>
  <c r="B62" i="31" l="1"/>
  <c r="E663" i="18" l="1"/>
  <c r="E84" i="18"/>
  <c r="AA661" i="18" l="1"/>
  <c r="AA660" i="18"/>
  <c r="AA659" i="18"/>
  <c r="AA658" i="18"/>
  <c r="AA657" i="18"/>
  <c r="AA656" i="18"/>
  <c r="AA655" i="18"/>
  <c r="AA654" i="18"/>
  <c r="AA653" i="18"/>
  <c r="AA652" i="18"/>
  <c r="AA651" i="18"/>
  <c r="AA650" i="18"/>
  <c r="AA649" i="18"/>
  <c r="AA648" i="18"/>
  <c r="AA647" i="18"/>
  <c r="AA646" i="18"/>
  <c r="AA645" i="18"/>
  <c r="AA644" i="18"/>
  <c r="AA643" i="18"/>
  <c r="AA642" i="18"/>
  <c r="AA641" i="18"/>
  <c r="AA640" i="18"/>
  <c r="AA639" i="18"/>
  <c r="AA638" i="18"/>
  <c r="AA637" i="18"/>
  <c r="AA636" i="18"/>
  <c r="AA635" i="18"/>
  <c r="AA634" i="18"/>
  <c r="AA633" i="18"/>
  <c r="AA632" i="18"/>
  <c r="AA631" i="18"/>
  <c r="AA630" i="18"/>
  <c r="AA629" i="18"/>
  <c r="AA628" i="18"/>
  <c r="AA627" i="18"/>
  <c r="AA626" i="18"/>
  <c r="AA625" i="18"/>
  <c r="AA624" i="18"/>
  <c r="AA623" i="18"/>
  <c r="AA622" i="18"/>
  <c r="AA621" i="18"/>
  <c r="AA620" i="18"/>
  <c r="AA619" i="18"/>
  <c r="AA618" i="18"/>
  <c r="AA617" i="18"/>
  <c r="AA616" i="18"/>
  <c r="AA615" i="18"/>
  <c r="AA614" i="18"/>
  <c r="AA613" i="18"/>
  <c r="AA612" i="18"/>
  <c r="AA611" i="18"/>
  <c r="AA610" i="18"/>
  <c r="AA609" i="18"/>
  <c r="AA608" i="18"/>
  <c r="AA607" i="18"/>
  <c r="AA606" i="18"/>
  <c r="AA605" i="18"/>
  <c r="AA604" i="18"/>
  <c r="AA603" i="18"/>
  <c r="AA602" i="18"/>
  <c r="AA601" i="18"/>
  <c r="AA600" i="18"/>
  <c r="AA599" i="18"/>
  <c r="AA598" i="18"/>
  <c r="AA597" i="18"/>
  <c r="AA596" i="18"/>
  <c r="AA595" i="18"/>
  <c r="AA594" i="18"/>
  <c r="AA593" i="18"/>
  <c r="AA592" i="18"/>
  <c r="AA591" i="18"/>
  <c r="AA590" i="18"/>
  <c r="AA589" i="18"/>
  <c r="AA588" i="18"/>
  <c r="AA587" i="18"/>
  <c r="AA586" i="18"/>
  <c r="AA585" i="18"/>
  <c r="AA584" i="18"/>
  <c r="AA583" i="18"/>
  <c r="AA582" i="18"/>
  <c r="AA581" i="18"/>
  <c r="AA580" i="18"/>
  <c r="AA579" i="18"/>
  <c r="AA578" i="18"/>
  <c r="AA577" i="18"/>
  <c r="AA576" i="18"/>
  <c r="AA575" i="18"/>
  <c r="AA574" i="18"/>
  <c r="AA573" i="18"/>
  <c r="AA572" i="18"/>
  <c r="AA571" i="18"/>
  <c r="AA570" i="18"/>
  <c r="AA569" i="18"/>
  <c r="AA568" i="18"/>
  <c r="AA567" i="18"/>
  <c r="AA566" i="18"/>
  <c r="AA565" i="18"/>
  <c r="AA564" i="18"/>
  <c r="AA563" i="18"/>
  <c r="AA562" i="18"/>
  <c r="AA561" i="18"/>
  <c r="AA560" i="18"/>
  <c r="AA559" i="18"/>
  <c r="AA558" i="18"/>
  <c r="AA557" i="18"/>
  <c r="AA556" i="18"/>
  <c r="AA555" i="18"/>
  <c r="AA554" i="18"/>
  <c r="AA553" i="18"/>
  <c r="AA552" i="18"/>
  <c r="AA551" i="18"/>
  <c r="AA550" i="18"/>
  <c r="AA549" i="18"/>
  <c r="AA548" i="18"/>
  <c r="AA547" i="18"/>
  <c r="AA546" i="18"/>
  <c r="AA545" i="18"/>
  <c r="AA544" i="18"/>
  <c r="AA543" i="18"/>
  <c r="AA542" i="18"/>
  <c r="AA541" i="18"/>
  <c r="AA540" i="18"/>
  <c r="AA539" i="18"/>
  <c r="AA538" i="18"/>
  <c r="AA537" i="18"/>
  <c r="AA536" i="18"/>
  <c r="AA535" i="18"/>
  <c r="AA534" i="18"/>
  <c r="AA533" i="18"/>
  <c r="AA532" i="18"/>
  <c r="AA531" i="18"/>
  <c r="AA530" i="18"/>
  <c r="AA529" i="18"/>
  <c r="AA528" i="18"/>
  <c r="AA527" i="18"/>
  <c r="AA526" i="18"/>
  <c r="AA525" i="18"/>
  <c r="AA524" i="18"/>
  <c r="AA523" i="18"/>
  <c r="AA522" i="18"/>
  <c r="AA521" i="18"/>
  <c r="AA520" i="18"/>
  <c r="AA519" i="18"/>
  <c r="AA518" i="18"/>
  <c r="AA517" i="18"/>
  <c r="AA516" i="18"/>
  <c r="AA515" i="18"/>
  <c r="AA513" i="18"/>
  <c r="AA512" i="18"/>
  <c r="AA511" i="18"/>
  <c r="AA510" i="18"/>
  <c r="AA509" i="18"/>
  <c r="AA508" i="18"/>
  <c r="AA507" i="18"/>
  <c r="AA506" i="18"/>
  <c r="AA505" i="18"/>
  <c r="AA504" i="18"/>
  <c r="AA503" i="18"/>
  <c r="AA502" i="18"/>
  <c r="AA501" i="18"/>
  <c r="AA500" i="18"/>
  <c r="AA499" i="18"/>
  <c r="AA498" i="18"/>
  <c r="AA497" i="18"/>
  <c r="AA496" i="18"/>
  <c r="AA495" i="18"/>
  <c r="AA494" i="18"/>
  <c r="AA493" i="18"/>
  <c r="AA492" i="18"/>
  <c r="AA491" i="18"/>
  <c r="AA490" i="18"/>
  <c r="AA489" i="18"/>
  <c r="AA488" i="18"/>
  <c r="AA487" i="18"/>
  <c r="AA486" i="18"/>
  <c r="AA485" i="18"/>
  <c r="AA484" i="18"/>
  <c r="AA483" i="18"/>
  <c r="AA482" i="18"/>
  <c r="AA481" i="18"/>
  <c r="AA480" i="18"/>
  <c r="AA479" i="18"/>
  <c r="AA478" i="18"/>
  <c r="AA477" i="18"/>
  <c r="AA476" i="18"/>
  <c r="AA475" i="18"/>
  <c r="AA474" i="18"/>
  <c r="AA473" i="18"/>
  <c r="AA472" i="18"/>
  <c r="AA471" i="18"/>
  <c r="AA470" i="18"/>
  <c r="AA469" i="18"/>
  <c r="AA468" i="18"/>
  <c r="AA467" i="18"/>
  <c r="AA466" i="18"/>
  <c r="AA465" i="18"/>
  <c r="AA464" i="18"/>
  <c r="AA463" i="18"/>
  <c r="AA462" i="18"/>
  <c r="AA461" i="18"/>
  <c r="AA460" i="18"/>
  <c r="AA459" i="18"/>
  <c r="AA458" i="18"/>
  <c r="AA457" i="18"/>
  <c r="AA456" i="18"/>
  <c r="AA455" i="18"/>
  <c r="AA454" i="18"/>
  <c r="AA453" i="18"/>
  <c r="AA452" i="18"/>
  <c r="AA451" i="18"/>
  <c r="AA450" i="18"/>
  <c r="AA449" i="18"/>
  <c r="AA448" i="18"/>
  <c r="AA447" i="18"/>
  <c r="AA446" i="18"/>
  <c r="AA445" i="18"/>
  <c r="AA444" i="18"/>
  <c r="AA443" i="18"/>
  <c r="AA442" i="18"/>
  <c r="AA441" i="18"/>
  <c r="AA440" i="18"/>
  <c r="AA439" i="18"/>
  <c r="AA438" i="18"/>
  <c r="AA437" i="18"/>
  <c r="AA436" i="18"/>
  <c r="AA435" i="18"/>
  <c r="AA434" i="18"/>
  <c r="AA433" i="18"/>
  <c r="AA432" i="18"/>
  <c r="AA431" i="18"/>
  <c r="AA430" i="18"/>
  <c r="AA429" i="18"/>
  <c r="AA428" i="18"/>
  <c r="AA427" i="18"/>
  <c r="AA426" i="18"/>
  <c r="AA425" i="18"/>
  <c r="AA424" i="18"/>
  <c r="AA423" i="18"/>
  <c r="AA422" i="18"/>
  <c r="AA421" i="18"/>
  <c r="AA420" i="18"/>
  <c r="AA419" i="18"/>
  <c r="AA418" i="18"/>
  <c r="AA417" i="18"/>
  <c r="AA416" i="18"/>
  <c r="AA415" i="18"/>
  <c r="AA414" i="18"/>
  <c r="AA413" i="18"/>
  <c r="AA412" i="18"/>
  <c r="AA411" i="18"/>
  <c r="AA410" i="18"/>
  <c r="AA409" i="18"/>
  <c r="AA408" i="18"/>
  <c r="AA407" i="18"/>
  <c r="AA406" i="18"/>
  <c r="AA405" i="18"/>
  <c r="AA404" i="18"/>
  <c r="AA403" i="18"/>
  <c r="AA402" i="18"/>
  <c r="AA401" i="18"/>
  <c r="AA400" i="18"/>
  <c r="AA399" i="18"/>
  <c r="AA398" i="18"/>
  <c r="AA397" i="18"/>
  <c r="AA396" i="18"/>
  <c r="AA395" i="18"/>
  <c r="AA394" i="18"/>
  <c r="AA393" i="18"/>
  <c r="AA392" i="18"/>
  <c r="AA391" i="18"/>
  <c r="AA390" i="18"/>
  <c r="AA389" i="18"/>
  <c r="AA388" i="18"/>
  <c r="AA387" i="18"/>
  <c r="AA386" i="18"/>
  <c r="AA385" i="18"/>
  <c r="AA384" i="18"/>
  <c r="AA383" i="18"/>
  <c r="AA382" i="18"/>
  <c r="AA381" i="18"/>
  <c r="AA380" i="18"/>
  <c r="AA379" i="18"/>
  <c r="AA378" i="18"/>
  <c r="AA377" i="18"/>
  <c r="AA376" i="18"/>
  <c r="AA375" i="18"/>
  <c r="AA374" i="18"/>
  <c r="AA373" i="18"/>
  <c r="AA372" i="18"/>
  <c r="AA371" i="18"/>
  <c r="AA370" i="18"/>
  <c r="AA369" i="18"/>
  <c r="AA368" i="18"/>
  <c r="AA367" i="18"/>
  <c r="AA366" i="18"/>
  <c r="AA365" i="18"/>
  <c r="AA364" i="18"/>
  <c r="AA363" i="18"/>
  <c r="AA362" i="18"/>
  <c r="AA361" i="18"/>
  <c r="AA360" i="18"/>
  <c r="AA359" i="18"/>
  <c r="AA358" i="18"/>
  <c r="AA357" i="18"/>
  <c r="AA356" i="18"/>
  <c r="AA355" i="18"/>
  <c r="AA354" i="18"/>
  <c r="AA353" i="18"/>
  <c r="AA352" i="18"/>
  <c r="AA351" i="18"/>
  <c r="AA350" i="18"/>
  <c r="AA349" i="18"/>
  <c r="AA348" i="18"/>
  <c r="AA347" i="18"/>
  <c r="AA346" i="18"/>
  <c r="AA345" i="18"/>
  <c r="AA344" i="18"/>
  <c r="AA343" i="18"/>
  <c r="AA342" i="18"/>
  <c r="AA341" i="18"/>
  <c r="AA340" i="18"/>
  <c r="AA339" i="18"/>
  <c r="AA338" i="18"/>
  <c r="AA337" i="18"/>
  <c r="AA336" i="18"/>
  <c r="AA335" i="18"/>
  <c r="AA334" i="18"/>
  <c r="AA333" i="18"/>
  <c r="AA332" i="18"/>
  <c r="AA331" i="18"/>
  <c r="AA330" i="18"/>
  <c r="AA329" i="18"/>
  <c r="AA328" i="18"/>
  <c r="AA327" i="18"/>
  <c r="AA326" i="18"/>
  <c r="AA325" i="18"/>
  <c r="AA324" i="18"/>
  <c r="AA323" i="18"/>
  <c r="AA322" i="18"/>
  <c r="AA321" i="18"/>
  <c r="AA320" i="18"/>
  <c r="AA319" i="18"/>
  <c r="AA318" i="18"/>
  <c r="AA317" i="18"/>
  <c r="AA316" i="18"/>
  <c r="AA315" i="18"/>
  <c r="AA314" i="18"/>
  <c r="AA313" i="18"/>
  <c r="AA312" i="18"/>
  <c r="AA311" i="18"/>
  <c r="AA310" i="18"/>
  <c r="AA309" i="18"/>
  <c r="AA308" i="18"/>
  <c r="AA307" i="18"/>
  <c r="AA306" i="18"/>
  <c r="AA305" i="18"/>
  <c r="AA304" i="18"/>
  <c r="AA303" i="18"/>
  <c r="AA302" i="18"/>
  <c r="AA301" i="18"/>
  <c r="AA300" i="18"/>
  <c r="AA299" i="18"/>
  <c r="AA298" i="18"/>
  <c r="AA297" i="18"/>
  <c r="AA296" i="18"/>
  <c r="AA295" i="18"/>
  <c r="AA294" i="18"/>
  <c r="AA293" i="18"/>
  <c r="AA292" i="18"/>
  <c r="AA291" i="18"/>
  <c r="AA290" i="18"/>
  <c r="AA289" i="18"/>
  <c r="AA288" i="18"/>
  <c r="AA287" i="18"/>
  <c r="AA286" i="18"/>
  <c r="AA285" i="18"/>
  <c r="AA284" i="18"/>
  <c r="AA283" i="18"/>
  <c r="AA282" i="18"/>
  <c r="AA281" i="18"/>
  <c r="AA280" i="18"/>
  <c r="AA279" i="18"/>
  <c r="AA278" i="18"/>
  <c r="AA277" i="18"/>
  <c r="AA276" i="18"/>
  <c r="AA275" i="18"/>
  <c r="AA274" i="18"/>
  <c r="AA273" i="18"/>
  <c r="AA272" i="18"/>
  <c r="AA271" i="18"/>
  <c r="AA270" i="18"/>
  <c r="AA269" i="18"/>
  <c r="AA268" i="18"/>
  <c r="AA267" i="18"/>
  <c r="AA266" i="18"/>
  <c r="AA265" i="18"/>
  <c r="AA264" i="18"/>
  <c r="AA263" i="18"/>
  <c r="AA262" i="18"/>
  <c r="AA261" i="18"/>
  <c r="AA260" i="18"/>
  <c r="AA259" i="18"/>
  <c r="AA258" i="18"/>
  <c r="AA257" i="18"/>
  <c r="AA256" i="18"/>
  <c r="AA255" i="18"/>
  <c r="AA254" i="18"/>
  <c r="AA253" i="18"/>
  <c r="AA252" i="18"/>
  <c r="AA251" i="18"/>
  <c r="AA250" i="18"/>
  <c r="AA249" i="18"/>
  <c r="AA248" i="18"/>
  <c r="AA247" i="18"/>
  <c r="AA246" i="18"/>
  <c r="AA245" i="18"/>
  <c r="AA244" i="18"/>
  <c r="AA243" i="18"/>
  <c r="AA242" i="18"/>
  <c r="AA241" i="18"/>
  <c r="AA240" i="18"/>
  <c r="AA239" i="18"/>
  <c r="AA238" i="18"/>
  <c r="AA237" i="18"/>
  <c r="AA236" i="18"/>
  <c r="AA235" i="18"/>
  <c r="AA234" i="18"/>
  <c r="AA233" i="18"/>
  <c r="AA232" i="18"/>
  <c r="AA231" i="18"/>
  <c r="AA230" i="18"/>
  <c r="AA229" i="18"/>
  <c r="AA228" i="18"/>
  <c r="AA227" i="18"/>
  <c r="AA226" i="18"/>
  <c r="AA225" i="18"/>
  <c r="AA224" i="18"/>
  <c r="AA223" i="18"/>
  <c r="AA222" i="18"/>
  <c r="AA221" i="18"/>
  <c r="AA220" i="18"/>
  <c r="AA219" i="18"/>
  <c r="AA218" i="18"/>
  <c r="AA217" i="18"/>
  <c r="AA216" i="18"/>
  <c r="AA215" i="18"/>
  <c r="AA214" i="18"/>
  <c r="AA213" i="18"/>
  <c r="AA212" i="18"/>
  <c r="AA211" i="18"/>
  <c r="AA210" i="18"/>
  <c r="AA209" i="18"/>
  <c r="AA208" i="18"/>
  <c r="AA207" i="18"/>
  <c r="AA206" i="18"/>
  <c r="AA205" i="18"/>
  <c r="AA204" i="18"/>
  <c r="AA203" i="18"/>
  <c r="AA202" i="18"/>
  <c r="AA201" i="18"/>
  <c r="AA200" i="18"/>
  <c r="AA199" i="18"/>
  <c r="AA198" i="18"/>
  <c r="AA197" i="18"/>
  <c r="AA196" i="18"/>
  <c r="AA195" i="18"/>
  <c r="AA194" i="18"/>
  <c r="AA193" i="18"/>
  <c r="AA192" i="18"/>
  <c r="AA191" i="18"/>
  <c r="AA190" i="18"/>
  <c r="AA189" i="18"/>
  <c r="AA188" i="18"/>
  <c r="AA187" i="18"/>
  <c r="AA186" i="18"/>
  <c r="AA185" i="18"/>
  <c r="AA184" i="18"/>
  <c r="AA183" i="18"/>
  <c r="AA182" i="18"/>
  <c r="AA181" i="18"/>
  <c r="AA180" i="18"/>
  <c r="AA179" i="18"/>
  <c r="AA178" i="18"/>
  <c r="AA177" i="18"/>
  <c r="AA176" i="18"/>
  <c r="AA175" i="18"/>
  <c r="AA174" i="18"/>
  <c r="AA173" i="18"/>
  <c r="AA172" i="18"/>
  <c r="AA171" i="18"/>
  <c r="AA170" i="18"/>
  <c r="AA169" i="18"/>
  <c r="AA168" i="18"/>
  <c r="AA167" i="18"/>
  <c r="AA166" i="18"/>
  <c r="AA165" i="18"/>
  <c r="AA164" i="18"/>
  <c r="AA163" i="18"/>
  <c r="AA162" i="18"/>
  <c r="AA161" i="18"/>
  <c r="AA160" i="18"/>
  <c r="AA159" i="18"/>
  <c r="AA158" i="18"/>
  <c r="AA157" i="18"/>
  <c r="AA156" i="18"/>
  <c r="AA155" i="18"/>
  <c r="AA154" i="18"/>
  <c r="AA153" i="18"/>
  <c r="AA152" i="18"/>
  <c r="AA151" i="18"/>
  <c r="AA150" i="18"/>
  <c r="AA149" i="18"/>
  <c r="AA148" i="18"/>
  <c r="AA147" i="18"/>
  <c r="AA146" i="18"/>
  <c r="AA145" i="18"/>
  <c r="AA144" i="18"/>
  <c r="AA143" i="18"/>
  <c r="AA142" i="18"/>
  <c r="AA141" i="18"/>
  <c r="AA140" i="18"/>
  <c r="AA139" i="18"/>
  <c r="AA138" i="18"/>
  <c r="AA137" i="18"/>
  <c r="AA136" i="18"/>
  <c r="AA135" i="18"/>
  <c r="AA134" i="18"/>
  <c r="AA133" i="18"/>
  <c r="AA132" i="18"/>
  <c r="AA131" i="18"/>
  <c r="AA130" i="18"/>
  <c r="AA129" i="18"/>
  <c r="AA128" i="18"/>
  <c r="AA127" i="18"/>
  <c r="AA126" i="18"/>
  <c r="AA125" i="18"/>
  <c r="AA124" i="18"/>
  <c r="AA123" i="18"/>
  <c r="AA122" i="18"/>
  <c r="AA121" i="18"/>
  <c r="AA120" i="18"/>
  <c r="AA119" i="18"/>
  <c r="AA118" i="18"/>
  <c r="AA117" i="18"/>
  <c r="AA116" i="18"/>
  <c r="AA115" i="18"/>
  <c r="AA114" i="18"/>
  <c r="AA113" i="18"/>
  <c r="AA112" i="18"/>
  <c r="AA111" i="18"/>
  <c r="AA110" i="18"/>
  <c r="AA109" i="18"/>
  <c r="AA108" i="18"/>
  <c r="AA107" i="18"/>
  <c r="AA106" i="18"/>
  <c r="AA105" i="18"/>
  <c r="AA104" i="18"/>
  <c r="AA103" i="18"/>
  <c r="AA102" i="18"/>
  <c r="AA101" i="18"/>
  <c r="AA100" i="18"/>
  <c r="AA99" i="18"/>
  <c r="AA98" i="18"/>
  <c r="AA97" i="18"/>
  <c r="AA96" i="18"/>
  <c r="AA95" i="18"/>
  <c r="AA94" i="18"/>
  <c r="AA93" i="18"/>
  <c r="AA92" i="18"/>
  <c r="AA91" i="18"/>
  <c r="AA90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3" i="18"/>
  <c r="AA4" i="18"/>
  <c r="AA5" i="18"/>
  <c r="AA6" i="18"/>
  <c r="AA7" i="18"/>
  <c r="AA8" i="18"/>
  <c r="AA9" i="18"/>
  <c r="AA10" i="18"/>
  <c r="AA11" i="18"/>
  <c r="AA12" i="18"/>
  <c r="AA13" i="18"/>
  <c r="AA2" i="18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4" i="30"/>
  <c r="H65" i="30"/>
  <c r="E65" i="30"/>
  <c r="C661" i="18"/>
  <c r="Y661" i="18" s="1"/>
  <c r="C660" i="18"/>
  <c r="Y660" i="18" s="1"/>
  <c r="C659" i="18"/>
  <c r="Y659" i="18" s="1"/>
  <c r="C658" i="18"/>
  <c r="Y658" i="18" s="1"/>
  <c r="C657" i="18"/>
  <c r="Y657" i="18" s="1"/>
  <c r="C656" i="18"/>
  <c r="Y656" i="18" s="1"/>
  <c r="C655" i="18"/>
  <c r="Y655" i="18" s="1"/>
  <c r="C654" i="18"/>
  <c r="Y654" i="18" s="1"/>
  <c r="C653" i="18"/>
  <c r="Y653" i="18" s="1"/>
  <c r="C652" i="18"/>
  <c r="Y652" i="18" s="1"/>
  <c r="C651" i="18"/>
  <c r="Y651" i="18" s="1"/>
  <c r="C650" i="18"/>
  <c r="Y650" i="18" s="1"/>
  <c r="C649" i="18"/>
  <c r="Y649" i="18" s="1"/>
  <c r="C648" i="18"/>
  <c r="Y648" i="18" s="1"/>
  <c r="C647" i="18"/>
  <c r="Y647" i="18" s="1"/>
  <c r="C646" i="18"/>
  <c r="Y646" i="18" s="1"/>
  <c r="C645" i="18"/>
  <c r="Y645" i="18" s="1"/>
  <c r="C644" i="18"/>
  <c r="Y644" i="18" s="1"/>
  <c r="C643" i="18"/>
  <c r="Y643" i="18" s="1"/>
  <c r="C642" i="18"/>
  <c r="Y642" i="18" s="1"/>
  <c r="C641" i="18"/>
  <c r="Y641" i="18" s="1"/>
  <c r="C640" i="18"/>
  <c r="Y640" i="18" s="1"/>
  <c r="C639" i="18"/>
  <c r="Y639" i="18" s="1"/>
  <c r="C638" i="18"/>
  <c r="Y638" i="18" s="1"/>
  <c r="C637" i="18"/>
  <c r="Y637" i="18" s="1"/>
  <c r="C636" i="18"/>
  <c r="Y636" i="18" s="1"/>
  <c r="C635" i="18"/>
  <c r="Y635" i="18" s="1"/>
  <c r="C634" i="18"/>
  <c r="Y634" i="18" s="1"/>
  <c r="C633" i="18"/>
  <c r="Y633" i="18" s="1"/>
  <c r="C632" i="18"/>
  <c r="Y632" i="18" s="1"/>
  <c r="C631" i="18"/>
  <c r="Y631" i="18" s="1"/>
  <c r="C630" i="18"/>
  <c r="Y630" i="18" s="1"/>
  <c r="C629" i="18"/>
  <c r="Y629" i="18" s="1"/>
  <c r="C628" i="18"/>
  <c r="Y628" i="18" s="1"/>
  <c r="C627" i="18"/>
  <c r="Y627" i="18" s="1"/>
  <c r="C626" i="18"/>
  <c r="Y626" i="18" s="1"/>
  <c r="C625" i="18"/>
  <c r="Y625" i="18" s="1"/>
  <c r="C624" i="18"/>
  <c r="Y624" i="18" s="1"/>
  <c r="C623" i="18"/>
  <c r="Y623" i="18" s="1"/>
  <c r="C622" i="18"/>
  <c r="Y622" i="18" s="1"/>
  <c r="C621" i="18"/>
  <c r="Y621" i="18" s="1"/>
  <c r="C620" i="18"/>
  <c r="Y620" i="18" s="1"/>
  <c r="C619" i="18"/>
  <c r="Y619" i="18" s="1"/>
  <c r="C618" i="18"/>
  <c r="Y618" i="18" s="1"/>
  <c r="C617" i="18"/>
  <c r="Y617" i="18" s="1"/>
  <c r="C616" i="18"/>
  <c r="Y616" i="18" s="1"/>
  <c r="C615" i="18"/>
  <c r="Y615" i="18" s="1"/>
  <c r="C614" i="18"/>
  <c r="Y614" i="18" s="1"/>
  <c r="C613" i="18"/>
  <c r="Y613" i="18" s="1"/>
  <c r="C612" i="18"/>
  <c r="Y612" i="18" s="1"/>
  <c r="C611" i="18"/>
  <c r="Y611" i="18" s="1"/>
  <c r="C610" i="18"/>
  <c r="Y610" i="18" s="1"/>
  <c r="C609" i="18"/>
  <c r="Y609" i="18" s="1"/>
  <c r="C608" i="18"/>
  <c r="Y608" i="18" s="1"/>
  <c r="C607" i="18" l="1"/>
  <c r="Y607" i="18" s="1"/>
  <c r="C606" i="18"/>
  <c r="Y606" i="18" s="1"/>
  <c r="C605" i="18"/>
  <c r="Y605" i="18" s="1"/>
  <c r="C604" i="18"/>
  <c r="Y604" i="18" s="1"/>
  <c r="C603" i="18"/>
  <c r="Y603" i="18" s="1"/>
  <c r="C602" i="18"/>
  <c r="Y602" i="18" s="1"/>
  <c r="C601" i="18"/>
  <c r="Y601" i="18" s="1"/>
  <c r="C600" i="18"/>
  <c r="Y600" i="18" s="1"/>
  <c r="C599" i="18"/>
  <c r="Y599" i="18" s="1"/>
  <c r="C598" i="18"/>
  <c r="Y598" i="18" s="1"/>
  <c r="C597" i="18"/>
  <c r="Y597" i="18" s="1"/>
  <c r="C596" i="18"/>
  <c r="Y596" i="18" s="1"/>
  <c r="C595" i="18"/>
  <c r="Y595" i="18" s="1"/>
  <c r="C594" i="18"/>
  <c r="Y594" i="18" s="1"/>
  <c r="C593" i="18"/>
  <c r="Y593" i="18" s="1"/>
  <c r="C592" i="18"/>
  <c r="Y592" i="18" s="1"/>
  <c r="C591" i="18"/>
  <c r="Y591" i="18" s="1"/>
  <c r="C590" i="18"/>
  <c r="Y590" i="18" s="1"/>
  <c r="C589" i="18"/>
  <c r="Y589" i="18" s="1"/>
  <c r="C588" i="18"/>
  <c r="Y588" i="18" s="1"/>
  <c r="C587" i="18"/>
  <c r="Y587" i="18" s="1"/>
  <c r="C586" i="18"/>
  <c r="Y586" i="18" s="1"/>
  <c r="C585" i="18"/>
  <c r="Y585" i="18" s="1"/>
  <c r="C584" i="18"/>
  <c r="Y584" i="18" s="1"/>
  <c r="C583" i="18"/>
  <c r="Y583" i="18" s="1"/>
  <c r="C582" i="18"/>
  <c r="Y582" i="18" s="1"/>
  <c r="C581" i="18"/>
  <c r="Y581" i="18" s="1"/>
  <c r="C580" i="18"/>
  <c r="Y580" i="18" s="1"/>
  <c r="C579" i="18"/>
  <c r="Y579" i="18" s="1"/>
  <c r="C578" i="18"/>
  <c r="Y578" i="18" s="1"/>
  <c r="C577" i="18"/>
  <c r="Y577" i="18" s="1"/>
  <c r="C576" i="18"/>
  <c r="Y576" i="18" s="1"/>
  <c r="C575" i="18"/>
  <c r="Y575" i="18" s="1"/>
  <c r="C574" i="18"/>
  <c r="Y574" i="18" s="1"/>
  <c r="C573" i="18"/>
  <c r="Y573" i="18" s="1"/>
  <c r="C572" i="18"/>
  <c r="Y572" i="18" s="1"/>
  <c r="C571" i="18"/>
  <c r="Y571" i="18" s="1"/>
  <c r="C570" i="18"/>
  <c r="Y570" i="18" s="1"/>
  <c r="C569" i="18"/>
  <c r="Y569" i="18" s="1"/>
  <c r="C568" i="18"/>
  <c r="Y568" i="18" s="1"/>
  <c r="C567" i="18"/>
  <c r="Y567" i="18" s="1"/>
  <c r="C566" i="18"/>
  <c r="Y566" i="18" s="1"/>
  <c r="C565" i="18"/>
  <c r="Y565" i="18" s="1"/>
  <c r="C564" i="18"/>
  <c r="Y564" i="18" s="1"/>
  <c r="C563" i="18"/>
  <c r="Y563" i="18" s="1"/>
  <c r="C562" i="18"/>
  <c r="Y562" i="18" s="1"/>
  <c r="C561" i="18"/>
  <c r="Y561" i="18" s="1"/>
  <c r="C560" i="18"/>
  <c r="Y560" i="18" s="1"/>
  <c r="C559" i="18"/>
  <c r="Y559" i="18" s="1"/>
  <c r="C558" i="18"/>
  <c r="Y558" i="18" s="1"/>
  <c r="C557" i="18"/>
  <c r="Y557" i="18" s="1"/>
  <c r="C556" i="18"/>
  <c r="Y556" i="18" s="1"/>
  <c r="C555" i="18"/>
  <c r="Y555" i="18" s="1"/>
  <c r="C554" i="18"/>
  <c r="Y554" i="18" s="1"/>
  <c r="C553" i="18"/>
  <c r="Y553" i="18" s="1"/>
  <c r="C552" i="18"/>
  <c r="Y552" i="18" s="1"/>
  <c r="C551" i="18"/>
  <c r="Y551" i="18" s="1"/>
  <c r="C550" i="18"/>
  <c r="Y550" i="18" s="1"/>
  <c r="C549" i="18"/>
  <c r="Y549" i="18" s="1"/>
  <c r="C548" i="18"/>
  <c r="Y548" i="18" s="1"/>
  <c r="C547" i="18"/>
  <c r="Y547" i="18" s="1"/>
  <c r="C546" i="18"/>
  <c r="Y546" i="18" s="1"/>
  <c r="C545" i="18"/>
  <c r="Y545" i="18" s="1"/>
  <c r="C544" i="18"/>
  <c r="Y544" i="18" s="1"/>
  <c r="C543" i="18"/>
  <c r="Y543" i="18" s="1"/>
  <c r="C542" i="18"/>
  <c r="Y542" i="18" s="1"/>
  <c r="C541" i="18"/>
  <c r="Y541" i="18" s="1"/>
  <c r="C540" i="18"/>
  <c r="Y540" i="18" s="1"/>
  <c r="C539" i="18"/>
  <c r="Y539" i="18" s="1"/>
  <c r="C538" i="18"/>
  <c r="Y538" i="18" s="1"/>
  <c r="C537" i="18"/>
  <c r="Y537" i="18" s="1"/>
  <c r="C536" i="18"/>
  <c r="Y536" i="18" s="1"/>
  <c r="C535" i="18"/>
  <c r="Y535" i="18" s="1"/>
  <c r="C534" i="18"/>
  <c r="Y534" i="18" s="1"/>
  <c r="C533" i="18"/>
  <c r="Y533" i="18" s="1"/>
  <c r="C532" i="18"/>
  <c r="Y532" i="18" s="1"/>
  <c r="C531" i="18"/>
  <c r="Y531" i="18" s="1"/>
  <c r="C530" i="18"/>
  <c r="Y530" i="18" s="1"/>
  <c r="C529" i="18"/>
  <c r="Y529" i="18" s="1"/>
  <c r="C528" i="18"/>
  <c r="Y528" i="18" s="1"/>
  <c r="C527" i="18"/>
  <c r="Y527" i="18" s="1"/>
  <c r="C526" i="18"/>
  <c r="Y526" i="18" s="1"/>
  <c r="C525" i="18"/>
  <c r="Y525" i="18" s="1"/>
  <c r="C524" i="18"/>
  <c r="Y524" i="18" s="1"/>
  <c r="C523" i="18"/>
  <c r="Y523" i="18" s="1"/>
  <c r="C522" i="18"/>
  <c r="Y522" i="18" s="1"/>
  <c r="C521" i="18"/>
  <c r="Y521" i="18" s="1"/>
  <c r="C520" i="18"/>
  <c r="Y520" i="18" s="1"/>
  <c r="C519" i="18"/>
  <c r="Y519" i="18" s="1"/>
  <c r="C518" i="18"/>
  <c r="Y518" i="18" s="1"/>
  <c r="C517" i="18"/>
  <c r="Y517" i="18" s="1"/>
  <c r="C516" i="18"/>
  <c r="Y516" i="18" s="1"/>
  <c r="C515" i="18"/>
  <c r="Y515" i="18" s="1"/>
  <c r="C514" i="18"/>
  <c r="C513" i="18"/>
  <c r="Y513" i="18" s="1"/>
  <c r="C512" i="18"/>
  <c r="Y512" i="18" s="1"/>
  <c r="C511" i="18"/>
  <c r="Y511" i="18" s="1"/>
  <c r="C510" i="18"/>
  <c r="Y510" i="18" s="1"/>
  <c r="C509" i="18"/>
  <c r="Y509" i="18" s="1"/>
  <c r="C508" i="18"/>
  <c r="Y508" i="18" s="1"/>
  <c r="C507" i="18"/>
  <c r="Y507" i="18" s="1"/>
  <c r="C506" i="18"/>
  <c r="Y506" i="18" s="1"/>
  <c r="C505" i="18"/>
  <c r="Y505" i="18" s="1"/>
  <c r="C504" i="18"/>
  <c r="Y504" i="18" s="1"/>
  <c r="C503" i="18"/>
  <c r="Y503" i="18" s="1"/>
  <c r="C502" i="18"/>
  <c r="Y502" i="18" s="1"/>
  <c r="C501" i="18"/>
  <c r="Y501" i="18" s="1"/>
  <c r="C500" i="18"/>
  <c r="Y500" i="18" s="1"/>
  <c r="C499" i="18"/>
  <c r="Y499" i="18" s="1"/>
  <c r="C498" i="18"/>
  <c r="Y498" i="18" s="1"/>
  <c r="C497" i="18"/>
  <c r="Y497" i="18" s="1"/>
  <c r="C496" i="18"/>
  <c r="Y496" i="18" s="1"/>
  <c r="C495" i="18"/>
  <c r="Y495" i="18" s="1"/>
  <c r="C494" i="18"/>
  <c r="Y494" i="18" s="1"/>
  <c r="C493" i="18"/>
  <c r="Y493" i="18" s="1"/>
  <c r="C492" i="18"/>
  <c r="Y492" i="18" s="1"/>
  <c r="C491" i="18"/>
  <c r="Y491" i="18" s="1"/>
  <c r="C490" i="18"/>
  <c r="Y490" i="18" s="1"/>
  <c r="C489" i="18"/>
  <c r="Y489" i="18" s="1"/>
  <c r="C488" i="18"/>
  <c r="Y488" i="18" s="1"/>
  <c r="C487" i="18"/>
  <c r="Y487" i="18" s="1"/>
  <c r="C486" i="18"/>
  <c r="Y486" i="18" s="1"/>
  <c r="C485" i="18"/>
  <c r="Y485" i="18" s="1"/>
  <c r="C484" i="18"/>
  <c r="Y484" i="18" s="1"/>
  <c r="C483" i="18"/>
  <c r="Y483" i="18" s="1"/>
  <c r="C482" i="18"/>
  <c r="Y482" i="18" s="1"/>
  <c r="C481" i="18"/>
  <c r="Y481" i="18" s="1"/>
  <c r="C480" i="18"/>
  <c r="Y480" i="18" s="1"/>
  <c r="C479" i="18"/>
  <c r="Y479" i="18" s="1"/>
  <c r="C478" i="18"/>
  <c r="Y478" i="18" s="1"/>
  <c r="C477" i="18"/>
  <c r="Y477" i="18" s="1"/>
  <c r="C476" i="18"/>
  <c r="Y476" i="18" s="1"/>
  <c r="C475" i="18"/>
  <c r="Y475" i="18" s="1"/>
  <c r="C474" i="18"/>
  <c r="Y474" i="18" s="1"/>
  <c r="C473" i="18"/>
  <c r="Y473" i="18" s="1"/>
  <c r="C472" i="18"/>
  <c r="Y472" i="18" s="1"/>
  <c r="C471" i="18"/>
  <c r="Y471" i="18" s="1"/>
  <c r="C470" i="18"/>
  <c r="Y470" i="18" s="1"/>
  <c r="C469" i="18"/>
  <c r="Y469" i="18" s="1"/>
  <c r="C468" i="18"/>
  <c r="Y468" i="18" s="1"/>
  <c r="C467" i="18"/>
  <c r="Y467" i="18" s="1"/>
  <c r="C466" i="18"/>
  <c r="Y466" i="18" s="1"/>
  <c r="C465" i="18"/>
  <c r="Y465" i="18" s="1"/>
  <c r="C464" i="18"/>
  <c r="Y464" i="18" s="1"/>
  <c r="C463" i="18"/>
  <c r="Y463" i="18" s="1"/>
  <c r="C462" i="18"/>
  <c r="Y462" i="18" s="1"/>
  <c r="C461" i="18"/>
  <c r="Y461" i="18" s="1"/>
  <c r="C460" i="18"/>
  <c r="Y460" i="18" s="1"/>
  <c r="C459" i="18"/>
  <c r="Y459" i="18" s="1"/>
  <c r="C458" i="18"/>
  <c r="Y458" i="18" s="1"/>
  <c r="C457" i="18"/>
  <c r="Y457" i="18" s="1"/>
  <c r="C456" i="18"/>
  <c r="Y456" i="18" s="1"/>
  <c r="C455" i="18"/>
  <c r="Y455" i="18" s="1"/>
  <c r="C454" i="18"/>
  <c r="Y454" i="18" s="1"/>
  <c r="C453" i="18"/>
  <c r="Y453" i="18" s="1"/>
  <c r="C452" i="18"/>
  <c r="Y452" i="18" s="1"/>
  <c r="C451" i="18"/>
  <c r="Y451" i="18" s="1"/>
  <c r="C450" i="18"/>
  <c r="Y450" i="18" s="1"/>
  <c r="C449" i="18"/>
  <c r="Y449" i="18" s="1"/>
  <c r="C448" i="18"/>
  <c r="Y448" i="18" s="1"/>
  <c r="C447" i="18"/>
  <c r="Y447" i="18" s="1"/>
  <c r="C446" i="18"/>
  <c r="Y446" i="18" s="1"/>
  <c r="C445" i="18"/>
  <c r="Y445" i="18" s="1"/>
  <c r="C444" i="18"/>
  <c r="Y444" i="18" s="1"/>
  <c r="C443" i="18"/>
  <c r="Y443" i="18" s="1"/>
  <c r="C442" i="18"/>
  <c r="Y442" i="18" s="1"/>
  <c r="C441" i="18"/>
  <c r="Y441" i="18" s="1"/>
  <c r="C440" i="18"/>
  <c r="Y440" i="18" s="1"/>
  <c r="C439" i="18"/>
  <c r="Y439" i="18" s="1"/>
  <c r="C438" i="18"/>
  <c r="Y438" i="18" s="1"/>
  <c r="C437" i="18"/>
  <c r="Y437" i="18" s="1"/>
  <c r="C436" i="18"/>
  <c r="Y436" i="18" s="1"/>
  <c r="C435" i="18"/>
  <c r="Y435" i="18" s="1"/>
  <c r="C434" i="18"/>
  <c r="Y434" i="18" s="1"/>
  <c r="C433" i="18"/>
  <c r="Y433" i="18" s="1"/>
  <c r="C432" i="18"/>
  <c r="Y432" i="18" s="1"/>
  <c r="C431" i="18"/>
  <c r="Y431" i="18" s="1"/>
  <c r="C430" i="18"/>
  <c r="Y430" i="18" s="1"/>
  <c r="C429" i="18"/>
  <c r="Y429" i="18" s="1"/>
  <c r="C428" i="18"/>
  <c r="Y428" i="18" s="1"/>
  <c r="C427" i="18"/>
  <c r="Y427" i="18" s="1"/>
  <c r="C426" i="18"/>
  <c r="Y426" i="18" s="1"/>
  <c r="C425" i="18"/>
  <c r="Y425" i="18" s="1"/>
  <c r="C424" i="18"/>
  <c r="Y424" i="18" s="1"/>
  <c r="C423" i="18"/>
  <c r="Y423" i="18" s="1"/>
  <c r="C422" i="18"/>
  <c r="Y422" i="18" s="1"/>
  <c r="C421" i="18"/>
  <c r="Y421" i="18" s="1"/>
  <c r="C420" i="18"/>
  <c r="Y420" i="18" s="1"/>
  <c r="C419" i="18"/>
  <c r="Y419" i="18" s="1"/>
  <c r="C418" i="18"/>
  <c r="Y418" i="18" s="1"/>
  <c r="C417" i="18"/>
  <c r="Y417" i="18" s="1"/>
  <c r="C416" i="18"/>
  <c r="Y416" i="18" s="1"/>
  <c r="C415" i="18"/>
  <c r="Y415" i="18" s="1"/>
  <c r="C414" i="18"/>
  <c r="Y414" i="18" s="1"/>
  <c r="C413" i="18"/>
  <c r="Y413" i="18" s="1"/>
  <c r="C412" i="18"/>
  <c r="Y412" i="18" s="1"/>
  <c r="C411" i="18"/>
  <c r="Y411" i="18" s="1"/>
  <c r="C410" i="18"/>
  <c r="Y410" i="18" s="1"/>
  <c r="C409" i="18"/>
  <c r="Y409" i="18" s="1"/>
  <c r="C408" i="18"/>
  <c r="Y408" i="18" s="1"/>
  <c r="C407" i="18"/>
  <c r="Y407" i="18" s="1"/>
  <c r="C406" i="18"/>
  <c r="Y406" i="18" s="1"/>
  <c r="C405" i="18"/>
  <c r="Y405" i="18" s="1"/>
  <c r="C404" i="18"/>
  <c r="Y404" i="18" s="1"/>
  <c r="C403" i="18"/>
  <c r="Y403" i="18" s="1"/>
  <c r="C402" i="18"/>
  <c r="Y402" i="18" s="1"/>
  <c r="C401" i="18"/>
  <c r="Y401" i="18" s="1"/>
  <c r="C400" i="18"/>
  <c r="Y400" i="18" s="1"/>
  <c r="C399" i="18"/>
  <c r="Y399" i="18" s="1"/>
  <c r="C398" i="18"/>
  <c r="Y398" i="18" s="1"/>
  <c r="C397" i="18"/>
  <c r="Y397" i="18" s="1"/>
  <c r="C396" i="18"/>
  <c r="Y396" i="18" s="1"/>
  <c r="C395" i="18"/>
  <c r="Y395" i="18" s="1"/>
  <c r="C394" i="18"/>
  <c r="Y394" i="18" s="1"/>
  <c r="C393" i="18"/>
  <c r="Y393" i="18" s="1"/>
  <c r="C392" i="18"/>
  <c r="Y392" i="18" s="1"/>
  <c r="C391" i="18"/>
  <c r="Y391" i="18" s="1"/>
  <c r="C390" i="18"/>
  <c r="Y390" i="18" s="1"/>
  <c r="C389" i="18"/>
  <c r="Y389" i="18" s="1"/>
  <c r="C388" i="18"/>
  <c r="Y388" i="18" s="1"/>
  <c r="C387" i="18"/>
  <c r="Y387" i="18" s="1"/>
  <c r="C386" i="18"/>
  <c r="Y386" i="18" s="1"/>
  <c r="C385" i="18"/>
  <c r="Y385" i="18" s="1"/>
  <c r="C384" i="18"/>
  <c r="Y384" i="18" s="1"/>
  <c r="C383" i="18"/>
  <c r="Y383" i="18" s="1"/>
  <c r="C382" i="18"/>
  <c r="Y382" i="18" s="1"/>
  <c r="C381" i="18"/>
  <c r="Y381" i="18" s="1"/>
  <c r="C380" i="18"/>
  <c r="Y380" i="18" s="1"/>
  <c r="C379" i="18"/>
  <c r="Y379" i="18" s="1"/>
  <c r="C378" i="18"/>
  <c r="Y378" i="18" s="1"/>
  <c r="C377" i="18"/>
  <c r="Y377" i="18" s="1"/>
  <c r="C376" i="18"/>
  <c r="Y376" i="18" s="1"/>
  <c r="C375" i="18"/>
  <c r="Y375" i="18" s="1"/>
  <c r="C374" i="18"/>
  <c r="Y374" i="18" s="1"/>
  <c r="C373" i="18"/>
  <c r="Y373" i="18" s="1"/>
  <c r="C372" i="18"/>
  <c r="Y372" i="18" s="1"/>
  <c r="C371" i="18"/>
  <c r="Y371" i="18" s="1"/>
  <c r="C370" i="18"/>
  <c r="Y370" i="18" s="1"/>
  <c r="C369" i="18"/>
  <c r="Y369" i="18" s="1"/>
  <c r="C368" i="18"/>
  <c r="Y368" i="18" s="1"/>
  <c r="C367" i="18"/>
  <c r="Y367" i="18" s="1"/>
  <c r="C366" i="18"/>
  <c r="Y366" i="18" s="1"/>
  <c r="C365" i="18"/>
  <c r="Y365" i="18" s="1"/>
  <c r="C364" i="18"/>
  <c r="Y364" i="18" s="1"/>
  <c r="C363" i="18"/>
  <c r="Y363" i="18" s="1"/>
  <c r="C362" i="18"/>
  <c r="Y362" i="18" s="1"/>
  <c r="C361" i="18"/>
  <c r="Y361" i="18" s="1"/>
  <c r="C360" i="18"/>
  <c r="Y360" i="18" s="1"/>
  <c r="C359" i="18"/>
  <c r="Y359" i="18" s="1"/>
  <c r="C358" i="18"/>
  <c r="Y358" i="18" s="1"/>
  <c r="C357" i="18"/>
  <c r="Y357" i="18" s="1"/>
  <c r="C356" i="18"/>
  <c r="Y356" i="18" s="1"/>
  <c r="C355" i="18"/>
  <c r="Y355" i="18" s="1"/>
  <c r="C354" i="18"/>
  <c r="Y354" i="18" s="1"/>
  <c r="C353" i="18"/>
  <c r="Y353" i="18" s="1"/>
  <c r="C352" i="18"/>
  <c r="Y352" i="18" s="1"/>
  <c r="C351" i="18"/>
  <c r="Y351" i="18" s="1"/>
  <c r="C350" i="18"/>
  <c r="Y350" i="18" s="1"/>
  <c r="C349" i="18"/>
  <c r="Y349" i="18" s="1"/>
  <c r="C348" i="18"/>
  <c r="Y348" i="18" s="1"/>
  <c r="C347" i="18"/>
  <c r="Y347" i="18" s="1"/>
  <c r="C346" i="18"/>
  <c r="Y346" i="18" s="1"/>
  <c r="C345" i="18"/>
  <c r="Y345" i="18" s="1"/>
  <c r="C344" i="18"/>
  <c r="Y344" i="18" s="1"/>
  <c r="C343" i="18"/>
  <c r="Y343" i="18" s="1"/>
  <c r="C342" i="18"/>
  <c r="Y342" i="18" s="1"/>
  <c r="C341" i="18"/>
  <c r="Y341" i="18" s="1"/>
  <c r="C340" i="18"/>
  <c r="Y340" i="18" s="1"/>
  <c r="C339" i="18"/>
  <c r="Y339" i="18" s="1"/>
  <c r="C338" i="18"/>
  <c r="Y338" i="18" s="1"/>
  <c r="C337" i="18"/>
  <c r="Y337" i="18" s="1"/>
  <c r="C336" i="18"/>
  <c r="Y336" i="18" s="1"/>
  <c r="C335" i="18"/>
  <c r="Y335" i="18" s="1"/>
  <c r="C334" i="18"/>
  <c r="Y334" i="18" s="1"/>
  <c r="C333" i="18"/>
  <c r="Y333" i="18" s="1"/>
  <c r="C332" i="18"/>
  <c r="Y332" i="18" s="1"/>
  <c r="C331" i="18"/>
  <c r="Y331" i="18" s="1"/>
  <c r="C330" i="18"/>
  <c r="Y330" i="18" s="1"/>
  <c r="C329" i="18"/>
  <c r="Y329" i="18" s="1"/>
  <c r="C328" i="18"/>
  <c r="Y328" i="18" s="1"/>
  <c r="C327" i="18"/>
  <c r="Y327" i="18" s="1"/>
  <c r="C326" i="18"/>
  <c r="Y326" i="18" s="1"/>
  <c r="C325" i="18"/>
  <c r="Y325" i="18" s="1"/>
  <c r="C324" i="18"/>
  <c r="Y324" i="18" s="1"/>
  <c r="C323" i="18"/>
  <c r="Y323" i="18" s="1"/>
  <c r="C322" i="18"/>
  <c r="Y322" i="18" s="1"/>
  <c r="C321" i="18"/>
  <c r="Y321" i="18" s="1"/>
  <c r="C320" i="18"/>
  <c r="Y320" i="18" s="1"/>
  <c r="C319" i="18"/>
  <c r="Y319" i="18" s="1"/>
  <c r="C318" i="18"/>
  <c r="Y318" i="18" s="1"/>
  <c r="C317" i="18"/>
  <c r="Y317" i="18" s="1"/>
  <c r="C316" i="18"/>
  <c r="Y316" i="18" s="1"/>
  <c r="C315" i="18"/>
  <c r="Y315" i="18" s="1"/>
  <c r="C314" i="18"/>
  <c r="Y314" i="18" s="1"/>
  <c r="C313" i="18"/>
  <c r="Y313" i="18" s="1"/>
  <c r="C312" i="18"/>
  <c r="Y312" i="18" s="1"/>
  <c r="C311" i="18"/>
  <c r="Y311" i="18" s="1"/>
  <c r="C310" i="18"/>
  <c r="Y310" i="18" s="1"/>
  <c r="C309" i="18"/>
  <c r="Y309" i="18" s="1"/>
  <c r="C308" i="18"/>
  <c r="Y308" i="18" s="1"/>
  <c r="C307" i="18"/>
  <c r="Y307" i="18" s="1"/>
  <c r="C306" i="18"/>
  <c r="Y306" i="18" s="1"/>
  <c r="C305" i="18"/>
  <c r="Y305" i="18" s="1"/>
  <c r="C304" i="18"/>
  <c r="Y304" i="18" s="1"/>
  <c r="C303" i="18"/>
  <c r="Y303" i="18" s="1"/>
  <c r="C302" i="18"/>
  <c r="Y302" i="18" s="1"/>
  <c r="C301" i="18"/>
  <c r="Y301" i="18" s="1"/>
  <c r="C300" i="18"/>
  <c r="Y300" i="18" s="1"/>
  <c r="C299" i="18"/>
  <c r="Y299" i="18" s="1"/>
  <c r="C298" i="18"/>
  <c r="Y298" i="18" s="1"/>
  <c r="C297" i="18"/>
  <c r="Y297" i="18" s="1"/>
  <c r="C296" i="18"/>
  <c r="Y296" i="18" s="1"/>
  <c r="C295" i="18"/>
  <c r="Y295" i="18" s="1"/>
  <c r="C294" i="18"/>
  <c r="Y294" i="18" s="1"/>
  <c r="C293" i="18"/>
  <c r="Y293" i="18" s="1"/>
  <c r="C292" i="18"/>
  <c r="Y292" i="18" s="1"/>
  <c r="C291" i="18"/>
  <c r="Y291" i="18" s="1"/>
  <c r="C290" i="18"/>
  <c r="Y290" i="18" s="1"/>
  <c r="C289" i="18"/>
  <c r="Y289" i="18" s="1"/>
  <c r="C288" i="18"/>
  <c r="Y288" i="18" s="1"/>
  <c r="C287" i="18"/>
  <c r="Y287" i="18" s="1"/>
  <c r="C286" i="18"/>
  <c r="Y286" i="18" s="1"/>
  <c r="C285" i="18"/>
  <c r="Y285" i="18" s="1"/>
  <c r="C284" i="18"/>
  <c r="Y284" i="18" s="1"/>
  <c r="C283" i="18"/>
  <c r="Y283" i="18" s="1"/>
  <c r="C282" i="18"/>
  <c r="Y282" i="18" s="1"/>
  <c r="C281" i="18"/>
  <c r="Y281" i="18" s="1"/>
  <c r="C280" i="18"/>
  <c r="Y280" i="18" s="1"/>
  <c r="C279" i="18"/>
  <c r="Y279" i="18" s="1"/>
  <c r="C278" i="18"/>
  <c r="Y278" i="18" s="1"/>
  <c r="C277" i="18"/>
  <c r="Y277" i="18" s="1"/>
  <c r="C276" i="18"/>
  <c r="Y276" i="18" s="1"/>
  <c r="C275" i="18"/>
  <c r="Y275" i="18" s="1"/>
  <c r="C274" i="18"/>
  <c r="Y274" i="18" s="1"/>
  <c r="C273" i="18"/>
  <c r="Y273" i="18" s="1"/>
  <c r="C272" i="18"/>
  <c r="Y272" i="18" s="1"/>
  <c r="C271" i="18"/>
  <c r="Y271" i="18" s="1"/>
  <c r="C270" i="18"/>
  <c r="Y270" i="18" s="1"/>
  <c r="C269" i="18"/>
  <c r="Y269" i="18" s="1"/>
  <c r="C268" i="18"/>
  <c r="Y268" i="18" s="1"/>
  <c r="C267" i="18"/>
  <c r="Y267" i="18" s="1"/>
  <c r="C266" i="18"/>
  <c r="Y266" i="18" s="1"/>
  <c r="C265" i="18"/>
  <c r="Y265" i="18" s="1"/>
  <c r="C264" i="18"/>
  <c r="Y264" i="18" s="1"/>
  <c r="C263" i="18"/>
  <c r="Y263" i="18" s="1"/>
  <c r="C262" i="18"/>
  <c r="Y262" i="18" s="1"/>
  <c r="C261" i="18"/>
  <c r="Y261" i="18" s="1"/>
  <c r="C260" i="18"/>
  <c r="Y260" i="18" s="1"/>
  <c r="C259" i="18"/>
  <c r="Y259" i="18" s="1"/>
  <c r="C258" i="18"/>
  <c r="Y258" i="18" s="1"/>
  <c r="C257" i="18"/>
  <c r="Y257" i="18" s="1"/>
  <c r="C256" i="18"/>
  <c r="Y256" i="18" s="1"/>
  <c r="C255" i="18"/>
  <c r="Y255" i="18" s="1"/>
  <c r="C254" i="18"/>
  <c r="Y254" i="18" s="1"/>
  <c r="C253" i="18"/>
  <c r="Y253" i="18" s="1"/>
  <c r="C252" i="18"/>
  <c r="Y252" i="18" s="1"/>
  <c r="C251" i="18"/>
  <c r="Y251" i="18" s="1"/>
  <c r="C250" i="18"/>
  <c r="Y250" i="18" s="1"/>
  <c r="C249" i="18"/>
  <c r="Y249" i="18" s="1"/>
  <c r="C248" i="18"/>
  <c r="Y248" i="18" s="1"/>
  <c r="C247" i="18"/>
  <c r="Y247" i="18" s="1"/>
  <c r="C246" i="18"/>
  <c r="Y246" i="18" s="1"/>
  <c r="C245" i="18"/>
  <c r="Y245" i="18" s="1"/>
  <c r="C244" i="18"/>
  <c r="Y244" i="18" s="1"/>
  <c r="C243" i="18"/>
  <c r="Y243" i="18" s="1"/>
  <c r="C242" i="18"/>
  <c r="Y242" i="18" s="1"/>
  <c r="C241" i="18"/>
  <c r="Y241" i="18" s="1"/>
  <c r="C240" i="18"/>
  <c r="Y240" i="18" s="1"/>
  <c r="C239" i="18"/>
  <c r="Y239" i="18" s="1"/>
  <c r="C238" i="18"/>
  <c r="Y238" i="18" s="1"/>
  <c r="C237" i="18"/>
  <c r="Y237" i="18" s="1"/>
  <c r="C236" i="18"/>
  <c r="Y236" i="18" s="1"/>
  <c r="C235" i="18"/>
  <c r="Y235" i="18" s="1"/>
  <c r="C234" i="18"/>
  <c r="Y234" i="18" s="1"/>
  <c r="C233" i="18"/>
  <c r="Y233" i="18" s="1"/>
  <c r="C232" i="18"/>
  <c r="Y232" i="18" s="1"/>
  <c r="C231" i="18"/>
  <c r="Y231" i="18" s="1"/>
  <c r="C230" i="18"/>
  <c r="Y230" i="18" s="1"/>
  <c r="C229" i="18"/>
  <c r="Y229" i="18" s="1"/>
  <c r="C228" i="18"/>
  <c r="Y228" i="18" s="1"/>
  <c r="C227" i="18"/>
  <c r="Y227" i="18" s="1"/>
  <c r="C226" i="18"/>
  <c r="Y226" i="18" s="1"/>
  <c r="C225" i="18"/>
  <c r="Y225" i="18" s="1"/>
  <c r="C224" i="18"/>
  <c r="Y224" i="18" s="1"/>
  <c r="C223" i="18"/>
  <c r="Y223" i="18" s="1"/>
  <c r="C222" i="18"/>
  <c r="Y222" i="18" s="1"/>
  <c r="C221" i="18"/>
  <c r="Y221" i="18" s="1"/>
  <c r="C220" i="18"/>
  <c r="Y220" i="18" s="1"/>
  <c r="C219" i="18"/>
  <c r="Y219" i="18" s="1"/>
  <c r="C218" i="18"/>
  <c r="Y218" i="18" s="1"/>
  <c r="C217" i="18"/>
  <c r="Y217" i="18" s="1"/>
  <c r="C216" i="18"/>
  <c r="Y216" i="18" s="1"/>
  <c r="C215" i="18"/>
  <c r="Y215" i="18" s="1"/>
  <c r="C214" i="18"/>
  <c r="Y214" i="18" s="1"/>
  <c r="C213" i="18"/>
  <c r="Y213" i="18" s="1"/>
  <c r="C212" i="18"/>
  <c r="Y212" i="18" s="1"/>
  <c r="C211" i="18"/>
  <c r="Y211" i="18" s="1"/>
  <c r="C210" i="18"/>
  <c r="Y210" i="18" s="1"/>
  <c r="C209" i="18"/>
  <c r="Y209" i="18" s="1"/>
  <c r="C208" i="18"/>
  <c r="Y208" i="18" s="1"/>
  <c r="C207" i="18"/>
  <c r="Y207" i="18" s="1"/>
  <c r="C206" i="18"/>
  <c r="Y206" i="18" s="1"/>
  <c r="C205" i="18"/>
  <c r="Y205" i="18" s="1"/>
  <c r="C204" i="18"/>
  <c r="Y204" i="18" s="1"/>
  <c r="C203" i="18"/>
  <c r="Y203" i="18" s="1"/>
  <c r="C202" i="18"/>
  <c r="Y202" i="18" s="1"/>
  <c r="C201" i="18"/>
  <c r="Y201" i="18" s="1"/>
  <c r="C200" i="18"/>
  <c r="Y200" i="18" s="1"/>
  <c r="C199" i="18"/>
  <c r="Y199" i="18" s="1"/>
  <c r="C198" i="18"/>
  <c r="Y198" i="18" s="1"/>
  <c r="C197" i="18"/>
  <c r="Y197" i="18" s="1"/>
  <c r="C196" i="18"/>
  <c r="Y196" i="18" s="1"/>
  <c r="C195" i="18"/>
  <c r="Y195" i="18" s="1"/>
  <c r="C194" i="18"/>
  <c r="Y194" i="18" s="1"/>
  <c r="C193" i="18"/>
  <c r="Y193" i="18" s="1"/>
  <c r="C192" i="18"/>
  <c r="Y192" i="18" s="1"/>
  <c r="C191" i="18"/>
  <c r="Y191" i="18" s="1"/>
  <c r="C190" i="18"/>
  <c r="Y190" i="18" s="1"/>
  <c r="C189" i="18"/>
  <c r="Y189" i="18" s="1"/>
  <c r="C188" i="18"/>
  <c r="Y188" i="18" s="1"/>
  <c r="C187" i="18"/>
  <c r="Y187" i="18" s="1"/>
  <c r="C186" i="18"/>
  <c r="Y186" i="18" s="1"/>
  <c r="C185" i="18"/>
  <c r="Y185" i="18" s="1"/>
  <c r="C184" i="18"/>
  <c r="Y184" i="18" s="1"/>
  <c r="C183" i="18"/>
  <c r="Y183" i="18" s="1"/>
  <c r="C182" i="18"/>
  <c r="Y182" i="18" s="1"/>
  <c r="C181" i="18"/>
  <c r="Y181" i="18" s="1"/>
  <c r="C180" i="18"/>
  <c r="Y180" i="18" s="1"/>
  <c r="C179" i="18"/>
  <c r="Y179" i="18" s="1"/>
  <c r="C178" i="18"/>
  <c r="Y178" i="18" s="1"/>
  <c r="C177" i="18"/>
  <c r="Y177" i="18" s="1"/>
  <c r="C176" i="18"/>
  <c r="Y176" i="18" s="1"/>
  <c r="C175" i="18"/>
  <c r="Y175" i="18" s="1"/>
  <c r="C174" i="18"/>
  <c r="Y174" i="18" s="1"/>
  <c r="C173" i="18"/>
  <c r="Y173" i="18" s="1"/>
  <c r="C172" i="18"/>
  <c r="Y172" i="18" s="1"/>
  <c r="C171" i="18"/>
  <c r="Y171" i="18" s="1"/>
  <c r="C170" i="18"/>
  <c r="Y170" i="18" s="1"/>
  <c r="C169" i="18"/>
  <c r="Y169" i="18" s="1"/>
  <c r="C168" i="18"/>
  <c r="Y168" i="18" s="1"/>
  <c r="C167" i="18"/>
  <c r="Y167" i="18" s="1"/>
  <c r="C166" i="18"/>
  <c r="Y166" i="18" s="1"/>
  <c r="C165" i="18"/>
  <c r="Y165" i="18" s="1"/>
  <c r="C164" i="18"/>
  <c r="Y164" i="18" s="1"/>
  <c r="C163" i="18"/>
  <c r="Y163" i="18" s="1"/>
  <c r="C162" i="18"/>
  <c r="Y162" i="18" s="1"/>
  <c r="C161" i="18"/>
  <c r="Y161" i="18" s="1"/>
  <c r="C160" i="18"/>
  <c r="Y160" i="18" s="1"/>
  <c r="C159" i="18"/>
  <c r="Y159" i="18" s="1"/>
  <c r="C158" i="18"/>
  <c r="Y158" i="18" s="1"/>
  <c r="C157" i="18"/>
  <c r="Y157" i="18" s="1"/>
  <c r="C156" i="18"/>
  <c r="Y156" i="18" s="1"/>
  <c r="C155" i="18"/>
  <c r="Y155" i="18" s="1"/>
  <c r="C154" i="18"/>
  <c r="Y154" i="18" s="1"/>
  <c r="C153" i="18"/>
  <c r="Y153" i="18" s="1"/>
  <c r="C152" i="18"/>
  <c r="Y152" i="18" s="1"/>
  <c r="C151" i="18"/>
  <c r="Y151" i="18" s="1"/>
  <c r="C150" i="18"/>
  <c r="Y150" i="18" s="1"/>
  <c r="C149" i="18"/>
  <c r="Y149" i="18" s="1"/>
  <c r="C148" i="18"/>
  <c r="Y148" i="18" s="1"/>
  <c r="C147" i="18"/>
  <c r="Y147" i="18" s="1"/>
  <c r="C146" i="18"/>
  <c r="Y146" i="18" s="1"/>
  <c r="C145" i="18"/>
  <c r="Y145" i="18" s="1"/>
  <c r="C144" i="18"/>
  <c r="Y144" i="18" s="1"/>
  <c r="C143" i="18"/>
  <c r="Y143" i="18" s="1"/>
  <c r="C142" i="18"/>
  <c r="Y142" i="18" s="1"/>
  <c r="C141" i="18"/>
  <c r="Y141" i="18" s="1"/>
  <c r="C140" i="18"/>
  <c r="Y140" i="18" s="1"/>
  <c r="C139" i="18"/>
  <c r="Y139" i="18" s="1"/>
  <c r="C138" i="18"/>
  <c r="Y138" i="18" s="1"/>
  <c r="C137" i="18"/>
  <c r="Y137" i="18" s="1"/>
  <c r="C136" i="18"/>
  <c r="Y136" i="18" s="1"/>
  <c r="C135" i="18"/>
  <c r="Y135" i="18" s="1"/>
  <c r="C134" i="18"/>
  <c r="Y134" i="18" s="1"/>
  <c r="C133" i="18"/>
  <c r="Y133" i="18" s="1"/>
  <c r="C132" i="18"/>
  <c r="Y132" i="18" s="1"/>
  <c r="C131" i="18"/>
  <c r="Y131" i="18" s="1"/>
  <c r="C130" i="18"/>
  <c r="Y130" i="18" s="1"/>
  <c r="C129" i="18"/>
  <c r="Y129" i="18" s="1"/>
  <c r="C128" i="18"/>
  <c r="Y128" i="18" s="1"/>
  <c r="C127" i="18"/>
  <c r="Y127" i="18" s="1"/>
  <c r="C126" i="18"/>
  <c r="Y126" i="18" s="1"/>
  <c r="C125" i="18"/>
  <c r="Y125" i="18" s="1"/>
  <c r="C124" i="18"/>
  <c r="Y124" i="18" s="1"/>
  <c r="C123" i="18"/>
  <c r="Y123" i="18" s="1"/>
  <c r="C122" i="18"/>
  <c r="Y122" i="18" s="1"/>
  <c r="C121" i="18"/>
  <c r="Y121" i="18" s="1"/>
  <c r="C120" i="18"/>
  <c r="Y120" i="18" s="1"/>
  <c r="C119" i="18"/>
  <c r="Y119" i="18" s="1"/>
  <c r="C118" i="18"/>
  <c r="Y118" i="18" s="1"/>
  <c r="C117" i="18"/>
  <c r="Y117" i="18" s="1"/>
  <c r="C116" i="18"/>
  <c r="Y116" i="18" s="1"/>
  <c r="C115" i="18"/>
  <c r="Y115" i="18" s="1"/>
  <c r="C114" i="18"/>
  <c r="Y114" i="18" s="1"/>
  <c r="C113" i="18"/>
  <c r="Y113" i="18" s="1"/>
  <c r="C112" i="18"/>
  <c r="Y112" i="18" s="1"/>
  <c r="C111" i="18"/>
  <c r="Y111" i="18" s="1"/>
  <c r="C110" i="18"/>
  <c r="Y110" i="18" s="1"/>
  <c r="C109" i="18"/>
  <c r="Y109" i="18" s="1"/>
  <c r="C108" i="18"/>
  <c r="Y108" i="18" s="1"/>
  <c r="C107" i="18"/>
  <c r="Y107" i="18" s="1"/>
  <c r="C106" i="18"/>
  <c r="Y106" i="18" s="1"/>
  <c r="C105" i="18"/>
  <c r="Y105" i="18" s="1"/>
  <c r="C104" i="18"/>
  <c r="Y104" i="18" s="1"/>
  <c r="C103" i="18"/>
  <c r="Y103" i="18" s="1"/>
  <c r="C102" i="18"/>
  <c r="Y102" i="18" s="1"/>
  <c r="C101" i="18"/>
  <c r="Y101" i="18" s="1"/>
  <c r="C100" i="18"/>
  <c r="Y100" i="18" s="1"/>
  <c r="C99" i="18"/>
  <c r="Y99" i="18" s="1"/>
  <c r="C98" i="18"/>
  <c r="Y98" i="18" s="1"/>
  <c r="C97" i="18"/>
  <c r="Y97" i="18" s="1"/>
  <c r="C96" i="18"/>
  <c r="Y96" i="18" s="1"/>
  <c r="C95" i="18"/>
  <c r="Y95" i="18" s="1"/>
  <c r="C94" i="18"/>
  <c r="Y94" i="18" s="1"/>
  <c r="C93" i="18"/>
  <c r="Y93" i="18" s="1"/>
  <c r="C92" i="18"/>
  <c r="Y92" i="18" s="1"/>
  <c r="C91" i="18"/>
  <c r="Y91" i="18" s="1"/>
  <c r="C90" i="18"/>
  <c r="Y90" i="18" s="1"/>
  <c r="C89" i="18"/>
  <c r="Y89" i="18" s="1"/>
  <c r="C88" i="18"/>
  <c r="Y88" i="18" s="1"/>
  <c r="C87" i="18"/>
  <c r="Y87" i="18" s="1"/>
  <c r="C86" i="18"/>
  <c r="Y86" i="18" s="1"/>
  <c r="C85" i="18"/>
  <c r="Y85" i="18" s="1"/>
  <c r="C84" i="18"/>
  <c r="Y84" i="18" s="1"/>
  <c r="C83" i="18"/>
  <c r="Y83" i="18" s="1"/>
  <c r="C82" i="18"/>
  <c r="Y82" i="18" s="1"/>
  <c r="C81" i="18"/>
  <c r="Y81" i="18" s="1"/>
  <c r="C80" i="18"/>
  <c r="Y80" i="18" s="1"/>
  <c r="C79" i="18"/>
  <c r="Y79" i="18" s="1"/>
  <c r="C78" i="18"/>
  <c r="Y78" i="18" s="1"/>
  <c r="C77" i="18"/>
  <c r="Y77" i="18" s="1"/>
  <c r="C76" i="18"/>
  <c r="Y76" i="18" s="1"/>
  <c r="C75" i="18"/>
  <c r="Y75" i="18" s="1"/>
  <c r="C74" i="18"/>
  <c r="Y74" i="18" s="1"/>
  <c r="C73" i="18"/>
  <c r="Y73" i="18" s="1"/>
  <c r="C72" i="18"/>
  <c r="Y72" i="18" s="1"/>
  <c r="C71" i="18"/>
  <c r="Y71" i="18" s="1"/>
  <c r="C70" i="18"/>
  <c r="Y70" i="18" s="1"/>
  <c r="C69" i="18"/>
  <c r="Y69" i="18" s="1"/>
  <c r="C68" i="18"/>
  <c r="Y68" i="18" s="1"/>
  <c r="C67" i="18"/>
  <c r="Y67" i="18" s="1"/>
  <c r="C66" i="18"/>
  <c r="Y66" i="18" s="1"/>
  <c r="C65" i="18"/>
  <c r="Y65" i="18" s="1"/>
  <c r="C64" i="18"/>
  <c r="Y64" i="18" s="1"/>
  <c r="C63" i="18"/>
  <c r="Y63" i="18" s="1"/>
  <c r="C62" i="18"/>
  <c r="Y62" i="18" s="1"/>
  <c r="C61" i="18"/>
  <c r="Y61" i="18" s="1"/>
  <c r="C60" i="18"/>
  <c r="Y60" i="18" s="1"/>
  <c r="C59" i="18"/>
  <c r="Y59" i="18" s="1"/>
  <c r="C58" i="18"/>
  <c r="Y58" i="18" s="1"/>
  <c r="C57" i="18"/>
  <c r="Y57" i="18" s="1"/>
  <c r="C56" i="18"/>
  <c r="Y56" i="18" s="1"/>
  <c r="C55" i="18"/>
  <c r="Y55" i="18" s="1"/>
  <c r="C54" i="18"/>
  <c r="Y54" i="18" s="1"/>
  <c r="C53" i="18"/>
  <c r="Y53" i="18" s="1"/>
  <c r="C52" i="18"/>
  <c r="Y52" i="18" s="1"/>
  <c r="C51" i="18"/>
  <c r="Y51" i="18" s="1"/>
  <c r="C50" i="18"/>
  <c r="Y50" i="18" s="1"/>
  <c r="C49" i="18"/>
  <c r="Y49" i="18" s="1"/>
  <c r="C48" i="18"/>
  <c r="Y48" i="18" s="1"/>
  <c r="C47" i="18"/>
  <c r="Y47" i="18" s="1"/>
  <c r="C46" i="18"/>
  <c r="Y46" i="18" s="1"/>
  <c r="C45" i="18"/>
  <c r="Y45" i="18" s="1"/>
  <c r="C44" i="18"/>
  <c r="Y44" i="18" s="1"/>
  <c r="C43" i="18"/>
  <c r="Y43" i="18" s="1"/>
  <c r="C42" i="18"/>
  <c r="Y42" i="18" s="1"/>
  <c r="C41" i="18"/>
  <c r="Y41" i="18" s="1"/>
  <c r="C40" i="18"/>
  <c r="Y40" i="18" s="1"/>
  <c r="C39" i="18"/>
  <c r="Y39" i="18" s="1"/>
  <c r="C38" i="18"/>
  <c r="Y38" i="18" s="1"/>
  <c r="C37" i="18"/>
  <c r="Y37" i="18" s="1"/>
  <c r="C36" i="18"/>
  <c r="Y36" i="18" s="1"/>
  <c r="C35" i="18"/>
  <c r="Y35" i="18" s="1"/>
  <c r="C34" i="18"/>
  <c r="Y34" i="18" s="1"/>
  <c r="C33" i="18"/>
  <c r="Y33" i="18" s="1"/>
  <c r="C32" i="18"/>
  <c r="Y32" i="18" s="1"/>
  <c r="C31" i="18"/>
  <c r="Y31" i="18" s="1"/>
  <c r="C30" i="18"/>
  <c r="Y30" i="18" s="1"/>
  <c r="C29" i="18"/>
  <c r="Y29" i="18" s="1"/>
  <c r="C28" i="18"/>
  <c r="Y28" i="18" s="1"/>
  <c r="C27" i="18"/>
  <c r="Y27" i="18" s="1"/>
  <c r="C26" i="18"/>
  <c r="Y26" i="18" s="1"/>
  <c r="C25" i="18"/>
  <c r="Y25" i="18" s="1"/>
  <c r="C24" i="18"/>
  <c r="Y24" i="18" s="1"/>
  <c r="C23" i="18"/>
  <c r="Y23" i="18" s="1"/>
  <c r="C22" i="18"/>
  <c r="Y22" i="18" s="1"/>
  <c r="C21" i="18"/>
  <c r="Y21" i="18" s="1"/>
  <c r="C20" i="18"/>
  <c r="Y20" i="18" s="1"/>
  <c r="C19" i="18"/>
  <c r="Y19" i="18" s="1"/>
  <c r="C18" i="18"/>
  <c r="Y18" i="18" s="1"/>
  <c r="C17" i="18"/>
  <c r="Y17" i="18" s="1"/>
  <c r="C16" i="18"/>
  <c r="Y16" i="18" s="1"/>
  <c r="C15" i="18"/>
  <c r="Y15" i="18" s="1"/>
  <c r="C14" i="18"/>
  <c r="Y14" i="18" s="1"/>
  <c r="C13" i="18"/>
  <c r="Y13" i="18" s="1"/>
  <c r="C12" i="18"/>
  <c r="Y12" i="18" s="1"/>
  <c r="C11" i="18"/>
  <c r="Y11" i="18" s="1"/>
  <c r="C10" i="18"/>
  <c r="Y10" i="18" s="1"/>
  <c r="C9" i="18"/>
  <c r="Y9" i="18" s="1"/>
  <c r="C8" i="18"/>
  <c r="Y8" i="18" s="1"/>
  <c r="C7" i="18"/>
  <c r="Y7" i="18" s="1"/>
  <c r="C6" i="18"/>
  <c r="Y6" i="18" s="1"/>
  <c r="C5" i="18"/>
  <c r="Y5" i="18" s="1"/>
  <c r="C4" i="18"/>
  <c r="Y4" i="18" s="1"/>
  <c r="C3" i="18"/>
  <c r="Y3" i="18" s="1"/>
  <c r="C2" i="18"/>
  <c r="Y2" i="18" s="1"/>
  <c r="G514" i="18"/>
  <c r="AA514" i="18" s="1"/>
  <c r="Y514" i="18" l="1"/>
  <c r="Y663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 Rimington</author>
    <author>Stuart Reid</author>
  </authors>
  <commentList>
    <comment ref="H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Booked Via Members Support</t>
        </r>
      </text>
    </comment>
    <comment ref="G31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identified as lunch claims during office hours</t>
        </r>
      </text>
    </comment>
    <comment ref="Q32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Stuart Reid:</t>
        </r>
        <r>
          <rPr>
            <sz val="9"/>
            <color indexed="81"/>
            <rFont val="Tahoma"/>
            <family val="2"/>
          </rPr>
          <t xml:space="preserve">
This is LGA registration cost so should be excluded?</t>
        </r>
      </text>
    </comment>
    <comment ref="G91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identified as lunch claims during office hours</t>
        </r>
      </text>
    </comment>
    <comment ref="I13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to be reclaimed from Apse.  Hotel paid for by APSE
</t>
        </r>
      </text>
    </comment>
    <comment ref="G148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identified as lunch claims during office</t>
        </r>
      </text>
    </comment>
    <comment ref="H161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booked for Cllr Purvis / Cllr Flynn</t>
        </r>
      </text>
    </comment>
    <comment ref="G202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identified as lunch claims during office hours</t>
        </r>
      </text>
    </comment>
    <comment ref="I301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to be reclaimed from SIG</t>
        </r>
      </text>
    </comment>
    <comment ref="R301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to be reclaimed from SIG
</t>
        </r>
      </text>
    </comment>
    <comment ref="G310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identified as lunch claims during office hours</t>
        </r>
      </text>
    </comment>
    <comment ref="G364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identified as lunch claims during office hours</t>
        </r>
      </text>
    </comment>
    <comment ref="G418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identified as lunch claims during office hours</t>
        </r>
      </text>
    </comment>
    <comment ref="J436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Hotel paid for by Warwick Conferences</t>
        </r>
      </text>
    </comment>
    <comment ref="J456" authorId="0" shapeId="0" xr:uid="{00000000-0006-0000-0A00-00000F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To be reclaimed from APSE</t>
        </r>
      </text>
    </comment>
    <comment ref="G472" authorId="0" shapeId="0" xr:uid="{00000000-0006-0000-0A00-000010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identified as lunch claims during office hours</t>
        </r>
      </text>
    </comment>
    <comment ref="I510" authorId="0" shapeId="0" xr:uid="{00000000-0006-0000-0A00-000011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to be reclaimed by Apse</t>
        </r>
      </text>
    </comment>
    <comment ref="R510" authorId="0" shapeId="0" xr:uid="{00000000-0006-0000-0A00-000012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£106 
to be reclaimed by APSE</t>
        </r>
      </text>
    </comment>
    <comment ref="I517" authorId="0" shapeId="0" xr:uid="{00000000-0006-0000-0A00-000013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to be reclaimed from SIG</t>
        </r>
      </text>
    </comment>
    <comment ref="R517" authorId="0" shapeId="0" xr:uid="{00000000-0006-0000-0A00-000014000000}">
      <text>
        <r>
          <rPr>
            <b/>
            <sz val="9"/>
            <color indexed="81"/>
            <rFont val="Tahoma"/>
            <family val="2"/>
          </rPr>
          <t>Angi Rimington:</t>
        </r>
        <r>
          <rPr>
            <sz val="9"/>
            <color indexed="81"/>
            <rFont val="Tahoma"/>
            <family val="2"/>
          </rPr>
          <t xml:space="preserve">
to be reclaimed from SIG</t>
        </r>
      </text>
    </comment>
  </commentList>
</comments>
</file>

<file path=xl/sharedStrings.xml><?xml version="1.0" encoding="utf-8"?>
<sst xmlns="http://schemas.openxmlformats.org/spreadsheetml/2006/main" count="3061" uniqueCount="380">
  <si>
    <t>Member</t>
  </si>
  <si>
    <t>Basic</t>
  </si>
  <si>
    <t>SRA</t>
  </si>
  <si>
    <t>Conference Travel (Rail)</t>
  </si>
  <si>
    <t>Conference Costs</t>
  </si>
  <si>
    <t>Approved Duty Travel (Taxi)</t>
  </si>
  <si>
    <t>Confence Travel (Taxi)</t>
  </si>
  <si>
    <t>Conference Travel (Tube)</t>
  </si>
  <si>
    <t>Broadband</t>
  </si>
  <si>
    <t>Conference Accommodation Cost</t>
  </si>
  <si>
    <t>Mileage</t>
  </si>
  <si>
    <t>Approved Duty Subsistance Allowance (Itemise list)</t>
  </si>
  <si>
    <t>Conference Subsistance (over 24 hours) (Itemise list)</t>
  </si>
  <si>
    <t>Conference Park and Ride</t>
  </si>
  <si>
    <t>Conference Parking</t>
  </si>
  <si>
    <t>Conference Travel (Flight)</t>
  </si>
  <si>
    <t>Conference Subsistance (over 24 hours) Meals</t>
  </si>
  <si>
    <t>Senior Railcard</t>
  </si>
  <si>
    <t>Conference Subsistance (Hotel)</t>
  </si>
  <si>
    <t>Amar</t>
  </si>
  <si>
    <t>Joe</t>
  </si>
  <si>
    <t>Anglin</t>
  </si>
  <si>
    <t>John</t>
  </si>
  <si>
    <t>Atkinson</t>
  </si>
  <si>
    <t>Joan</t>
  </si>
  <si>
    <t>Bell</t>
  </si>
  <si>
    <t>Joanne</t>
  </si>
  <si>
    <t>Boyack</t>
  </si>
  <si>
    <t>Peter</t>
  </si>
  <si>
    <t>Brady</t>
  </si>
  <si>
    <t>William</t>
  </si>
  <si>
    <t>Carter</t>
  </si>
  <si>
    <t>Jane</t>
  </si>
  <si>
    <t>Clare</t>
  </si>
  <si>
    <t>Michael</t>
  </si>
  <si>
    <t>Cunningham</t>
  </si>
  <si>
    <t>Fay</t>
  </si>
  <si>
    <t>Dean</t>
  </si>
  <si>
    <t>Stephen</t>
  </si>
  <si>
    <t>Dick</t>
  </si>
  <si>
    <t>Norman</t>
  </si>
  <si>
    <t>Dix</t>
  </si>
  <si>
    <t>Robert</t>
  </si>
  <si>
    <t>Dixon</t>
  </si>
  <si>
    <t>Tracey</t>
  </si>
  <si>
    <t>Donaldson</t>
  </si>
  <si>
    <t>Alexander</t>
  </si>
  <si>
    <t>Duncan</t>
  </si>
  <si>
    <t>Sarah</t>
  </si>
  <si>
    <t>Ellison</t>
  </si>
  <si>
    <t>Adam</t>
  </si>
  <si>
    <t>Flynn</t>
  </si>
  <si>
    <t>Foreman</t>
  </si>
  <si>
    <t>James</t>
  </si>
  <si>
    <t>Francis</t>
  </si>
  <si>
    <t>David</t>
  </si>
  <si>
    <t>Gibson</t>
  </si>
  <si>
    <t>Ernest</t>
  </si>
  <si>
    <t>Hamilton</t>
  </si>
  <si>
    <t>Angela</t>
  </si>
  <si>
    <t>Hay</t>
  </si>
  <si>
    <t>Patricia</t>
  </si>
  <si>
    <t>Hetherington</t>
  </si>
  <si>
    <t>Anne</t>
  </si>
  <si>
    <t>Hobson</t>
  </si>
  <si>
    <t>Gladys</t>
  </si>
  <si>
    <t>Huntley</t>
  </si>
  <si>
    <t>Audrey</t>
  </si>
  <si>
    <t>Keegan</t>
  </si>
  <si>
    <t>Kerr</t>
  </si>
  <si>
    <t>Alan</t>
  </si>
  <si>
    <t>Kilgour</t>
  </si>
  <si>
    <t>Geraldine</t>
  </si>
  <si>
    <t>Leask</t>
  </si>
  <si>
    <t>Eileen</t>
  </si>
  <si>
    <t>Malcolm</t>
  </si>
  <si>
    <t>Iain</t>
  </si>
  <si>
    <t>Maxwell</t>
  </si>
  <si>
    <t>Katherine</t>
  </si>
  <si>
    <t>Nancy</t>
  </si>
  <si>
    <t>Neil</t>
  </si>
  <si>
    <t>McCabe</t>
  </si>
  <si>
    <t>McHugh</t>
  </si>
  <si>
    <t>Elizabeth</t>
  </si>
  <si>
    <t>McMillan</t>
  </si>
  <si>
    <t>Milburn</t>
  </si>
  <si>
    <t>Jeffery</t>
  </si>
  <si>
    <t>Paul</t>
  </si>
  <si>
    <t>Peacock</t>
  </si>
  <si>
    <t>Margaret</t>
  </si>
  <si>
    <t>Perry</t>
  </si>
  <si>
    <t>Porthouse</t>
  </si>
  <si>
    <t>Richard</t>
  </si>
  <si>
    <t>Proudlock</t>
  </si>
  <si>
    <t>Lynne</t>
  </si>
  <si>
    <t>Punchion</t>
  </si>
  <si>
    <t>Olive</t>
  </si>
  <si>
    <t>Purvis</t>
  </si>
  <si>
    <t>Doreen</t>
  </si>
  <si>
    <t>Roberts</t>
  </si>
  <si>
    <t>Keith</t>
  </si>
  <si>
    <t>Robertson</t>
  </si>
  <si>
    <t>Sewell</t>
  </si>
  <si>
    <t>Smith</t>
  </si>
  <si>
    <t>Moira</t>
  </si>
  <si>
    <t>Stephenson</t>
  </si>
  <si>
    <t>Kenneth</t>
  </si>
  <si>
    <t>Sheila</t>
  </si>
  <si>
    <t>Strike</t>
  </si>
  <si>
    <t>Alison</t>
  </si>
  <si>
    <t>Taylor</t>
  </si>
  <si>
    <t>Judith</t>
  </si>
  <si>
    <t>Thompson</t>
  </si>
  <si>
    <t>Glen</t>
  </si>
  <si>
    <t>Traynor</t>
  </si>
  <si>
    <t>Susan</t>
  </si>
  <si>
    <t>Walsh</t>
  </si>
  <si>
    <t>Mark</t>
  </si>
  <si>
    <t>Welsh</t>
  </si>
  <si>
    <t>Joyce</t>
  </si>
  <si>
    <t>West</t>
  </si>
  <si>
    <t>Joseph</t>
  </si>
  <si>
    <t>Ed</t>
  </si>
  <si>
    <t>Wilf</t>
  </si>
  <si>
    <t>Surname</t>
  </si>
  <si>
    <t>Total</t>
  </si>
  <si>
    <t>Month</t>
  </si>
  <si>
    <t>Forename</t>
  </si>
  <si>
    <t>basic</t>
  </si>
  <si>
    <t>sra</t>
  </si>
  <si>
    <t>Row Labels</t>
  </si>
  <si>
    <t>Adam Ellison</t>
  </si>
  <si>
    <t>Alan Kerr</t>
  </si>
  <si>
    <t>Alan Smith</t>
  </si>
  <si>
    <t>Alexander Donaldson</t>
  </si>
  <si>
    <t>Alison Strike</t>
  </si>
  <si>
    <t>Angela Hamilton</t>
  </si>
  <si>
    <t>Anne Hetherington</t>
  </si>
  <si>
    <t>Anne Walsh</t>
  </si>
  <si>
    <t>Audrey Huntley</t>
  </si>
  <si>
    <t>Audrey McMillan</t>
  </si>
  <si>
    <t>David Francis</t>
  </si>
  <si>
    <t>Doreen Purvis</t>
  </si>
  <si>
    <t>Ed Malcolm</t>
  </si>
  <si>
    <t>Eileen Leask</t>
  </si>
  <si>
    <t>Elizabeth McHugh</t>
  </si>
  <si>
    <t>Ernest Gibson</t>
  </si>
  <si>
    <t>Fay Cunningham</t>
  </si>
  <si>
    <t>Geraldine Kilgour</t>
  </si>
  <si>
    <t>Gladys Hobson</t>
  </si>
  <si>
    <t>Glen Thompson</t>
  </si>
  <si>
    <t>Iain Malcolm</t>
  </si>
  <si>
    <t>James Foreman</t>
  </si>
  <si>
    <t>James Perry</t>
  </si>
  <si>
    <t>James Sewell</t>
  </si>
  <si>
    <t>Jane Carter</t>
  </si>
  <si>
    <t>Jeffery Milburn</t>
  </si>
  <si>
    <t>Joan Atkinson</t>
  </si>
  <si>
    <t>Joan Keegan</t>
  </si>
  <si>
    <t>Joanne Bell</t>
  </si>
  <si>
    <t>Joe Amar</t>
  </si>
  <si>
    <t>John Anglin</t>
  </si>
  <si>
    <t>John McCabe</t>
  </si>
  <si>
    <t>John Robertson</t>
  </si>
  <si>
    <t>Joseph West</t>
  </si>
  <si>
    <t>Joyce Welsh</t>
  </si>
  <si>
    <t>Judith Taylor</t>
  </si>
  <si>
    <t>Katherine Maxwell</t>
  </si>
  <si>
    <t>Keith Roberts</t>
  </si>
  <si>
    <t>Kenneth Stephenson</t>
  </si>
  <si>
    <t>Lynne Proudlock</t>
  </si>
  <si>
    <t>Margaret Peacock</t>
  </si>
  <si>
    <t>Mark Walsh</t>
  </si>
  <si>
    <t>Michael Clare</t>
  </si>
  <si>
    <t>Moira Smith</t>
  </si>
  <si>
    <t>Nancy Maxwell</t>
  </si>
  <si>
    <t>Neil Maxwell</t>
  </si>
  <si>
    <t>Norman Dick</t>
  </si>
  <si>
    <t>Olive Punchion</t>
  </si>
  <si>
    <t>Patricia Hay</t>
  </si>
  <si>
    <t>Paul Milburn</t>
  </si>
  <si>
    <t>Peter Boyack</t>
  </si>
  <si>
    <t>Richard Porthouse</t>
  </si>
  <si>
    <t>Robert Dix</t>
  </si>
  <si>
    <t>Sarah Duncan</t>
  </si>
  <si>
    <t>Sheila Stephenson</t>
  </si>
  <si>
    <t>Stephen Dean</t>
  </si>
  <si>
    <t>Susan Traynor</t>
  </si>
  <si>
    <t>Tracey Dixon</t>
  </si>
  <si>
    <t>Wilf Flynn</t>
  </si>
  <si>
    <t>William Brady</t>
  </si>
  <si>
    <t>Grand Total</t>
  </si>
  <si>
    <t>Column Labels</t>
  </si>
  <si>
    <t>Sum of Approved Duty Subsistance Allowance (Itemise list)</t>
  </si>
  <si>
    <t>Sum of Approved Duty Travel (Taxi)</t>
  </si>
  <si>
    <t>Sum of Conference Travel (Rail)</t>
  </si>
  <si>
    <t>Sum of Conference Travel (Flight)</t>
  </si>
  <si>
    <t>Sum of Conference Travel (Tube)</t>
  </si>
  <si>
    <t>Sum of Confence Travel (Taxi)</t>
  </si>
  <si>
    <t>Sum of Conference Costs</t>
  </si>
  <si>
    <t>Sum of Conference Park and Ride</t>
  </si>
  <si>
    <t>Sum of Conference Subsistance (over 24 hours) Meals</t>
  </si>
  <si>
    <t>Sum of Conference Subsistance (over 24 hours) (Itemise list)</t>
  </si>
  <si>
    <t>Sum of Conference Accommodation Cost</t>
  </si>
  <si>
    <t>Sum of Conference Subsistance (Hotel)</t>
  </si>
  <si>
    <t>Sum of Conference Subsistance (Hotel)2</t>
  </si>
  <si>
    <t>Sum of Broadband</t>
  </si>
  <si>
    <t>Sum of Conference Parking</t>
  </si>
  <si>
    <t>Sum of Telephone</t>
  </si>
  <si>
    <t>Sum of Total</t>
  </si>
  <si>
    <t>Sum of Senior Railcard</t>
  </si>
  <si>
    <t>basic allowance</t>
  </si>
  <si>
    <t>mileage</t>
  </si>
  <si>
    <t>£</t>
  </si>
  <si>
    <t>category</t>
  </si>
  <si>
    <t>allowance type</t>
  </si>
  <si>
    <t>special responsibility allowance</t>
  </si>
  <si>
    <t>travel expenses</t>
  </si>
  <si>
    <t>subsistence expenses</t>
  </si>
  <si>
    <t>Sum of £</t>
  </si>
  <si>
    <t>other (boadband/telephone)</t>
  </si>
  <si>
    <t>Sum of Basic</t>
  </si>
  <si>
    <t>Sum of SRA</t>
  </si>
  <si>
    <t>Sum of Mileage</t>
  </si>
  <si>
    <t>Description 1</t>
  </si>
  <si>
    <t>Employee   : Adam Ellison</t>
  </si>
  <si>
    <t>Employee   : Alan Kerr</t>
  </si>
  <si>
    <t>Employee   : Alan Smith</t>
  </si>
  <si>
    <t>Employee   : Alexander Donaldson</t>
  </si>
  <si>
    <t>Employee   : Alison Strike</t>
  </si>
  <si>
    <t>Employee   : Angela Hamilton</t>
  </si>
  <si>
    <t>Employee   : Anne Darke</t>
  </si>
  <si>
    <t>Employee   : Anne Hetherington</t>
  </si>
  <si>
    <t>Employee   : Anne Walsh</t>
  </si>
  <si>
    <t>Employee   : Audrey Huntley</t>
  </si>
  <si>
    <t>Employee   : Audrey MacMillan</t>
  </si>
  <si>
    <t>Employee   : David Francis</t>
  </si>
  <si>
    <t>Employee   : Doreen Purvis</t>
  </si>
  <si>
    <t>Employee   : Edward Malcolm</t>
  </si>
  <si>
    <t>Employee   : Eileen Leask</t>
  </si>
  <si>
    <t>Employee   : Elizabeth McHugh</t>
  </si>
  <si>
    <t>Employee   : Ernest Gibson</t>
  </si>
  <si>
    <t>Employee   : Fay Cunningham</t>
  </si>
  <si>
    <t>Employee   : Geraldine Kilgour</t>
  </si>
  <si>
    <t>Employee   : Gladys Hobson</t>
  </si>
  <si>
    <t>Employee   : Glenn Thompson</t>
  </si>
  <si>
    <t>Employee   : Grahame Wright</t>
  </si>
  <si>
    <t>Employee   : Iain Malcolm</t>
  </si>
  <si>
    <t>Employee   : James Foreman</t>
  </si>
  <si>
    <t>Employee   : James Perry</t>
  </si>
  <si>
    <t>Employee   : James Sewell</t>
  </si>
  <si>
    <t>Employee   : Jane Carter</t>
  </si>
  <si>
    <t>Employee   : Jeffery Milburn</t>
  </si>
  <si>
    <t>Employee   : Joan Atkinson</t>
  </si>
  <si>
    <t>Employee   : Joan Keegan</t>
  </si>
  <si>
    <t>Employee   : Joanne Bell</t>
  </si>
  <si>
    <t>Employee   : Joe Amar</t>
  </si>
  <si>
    <t>Employee   : John Anglin</t>
  </si>
  <si>
    <t>Employee   : John McCabe</t>
  </si>
  <si>
    <t>Employee   : John Robertson</t>
  </si>
  <si>
    <t>Employee   : Joseph West</t>
  </si>
  <si>
    <t>Employee   : Joyce Welsh</t>
  </si>
  <si>
    <t>Employee   : Judith Taylor</t>
  </si>
  <si>
    <t>Employee   : Katherine Maxwell</t>
  </si>
  <si>
    <t>Employee   : Keith Roberts</t>
  </si>
  <si>
    <t>Employee   : Kenneth Stephenson</t>
  </si>
  <si>
    <t>Employee   : Lynne Proudlock</t>
  </si>
  <si>
    <t>Employee   : Margaret Peacock</t>
  </si>
  <si>
    <t>Employee   : Mark Walsh</t>
  </si>
  <si>
    <t>Employee   : Michael Clare</t>
  </si>
  <si>
    <t>Employee   : Moira Smith</t>
  </si>
  <si>
    <t>Employee   : Nancy Maxwell</t>
  </si>
  <si>
    <t>Employee   : Neil Maxwell</t>
  </si>
  <si>
    <t>Employee   : Norman Dick</t>
  </si>
  <si>
    <t>Employee   : Olive Punchion</t>
  </si>
  <si>
    <t>Employee   : Patricia Hay</t>
  </si>
  <si>
    <t>Employee   : Paul Milburn</t>
  </si>
  <si>
    <t>Employee   : Peter Boyack</t>
  </si>
  <si>
    <t>Employee   : Peter Davidson</t>
  </si>
  <si>
    <t>Employee   : Richard Porthouse</t>
  </si>
  <si>
    <t>Employee   : Robert Dix</t>
  </si>
  <si>
    <t>Employee   : Sarah Duncan</t>
  </si>
  <si>
    <t>Employee   : Sheila Stephenson</t>
  </si>
  <si>
    <t>Employee   : Stephen Dean</t>
  </si>
  <si>
    <t>Employee   : Susan Traynor</t>
  </si>
  <si>
    <t>Employee   : Tracey Dixon</t>
  </si>
  <si>
    <t>Employee   : Wilfrid Flynn</t>
  </si>
  <si>
    <t>Employee   : William Brady</t>
  </si>
  <si>
    <t>Employee   : William Fleetwood</t>
  </si>
  <si>
    <t>recoverable allowances</t>
  </si>
  <si>
    <t>mayoral</t>
  </si>
  <si>
    <t>members services</t>
  </si>
  <si>
    <t>oracle</t>
  </si>
  <si>
    <t>sth chair (pre direct charge to homes)</t>
  </si>
  <si>
    <t>external paid through payroll</t>
  </si>
  <si>
    <t>Telephone Allowances</t>
  </si>
  <si>
    <t>Mobile Telephone Expenses</t>
  </si>
  <si>
    <t>Sum of Telephone Allowances</t>
  </si>
  <si>
    <t>Sum of Mobile Telephone Expenses</t>
  </si>
  <si>
    <t>other (broadband/telephone)</t>
  </si>
  <si>
    <t>Key</t>
  </si>
  <si>
    <t>Basic Allowance</t>
  </si>
  <si>
    <t>Travel Expenses</t>
  </si>
  <si>
    <t>Procurement Card</t>
  </si>
  <si>
    <t>Procurement Card / Payroll</t>
  </si>
  <si>
    <t xml:space="preserve">Accommodation </t>
  </si>
  <si>
    <t>Subsistence</t>
  </si>
  <si>
    <t>Taxi</t>
  </si>
  <si>
    <t>Ledger Purchase Invoices</t>
  </si>
  <si>
    <t>Rail Travel</t>
  </si>
  <si>
    <t>Telephone Allowance</t>
  </si>
  <si>
    <t>Mobile Phone</t>
  </si>
  <si>
    <t>Ledger Lump Sum via payroll</t>
  </si>
  <si>
    <t>Creditors Invoice</t>
  </si>
  <si>
    <t>Down to indiv members and WT has the invoices which will include everyone</t>
  </si>
  <si>
    <t>Computer equip and hardware subjective</t>
  </si>
  <si>
    <t>Ledger print out</t>
  </si>
  <si>
    <t>Same code as travel</t>
  </si>
  <si>
    <t>Same code as subsistence</t>
  </si>
  <si>
    <t>Special Responsibility Allowance - Reconciliation</t>
  </si>
  <si>
    <t>SRA as per ledger</t>
  </si>
  <si>
    <t>Less SRA for non members</t>
  </si>
  <si>
    <t>Less STH remuneration paid through STC payroll and recharged to STH</t>
  </si>
  <si>
    <t>Members Statement</t>
  </si>
  <si>
    <t>Less Recharge to APSE</t>
  </si>
  <si>
    <t>parking Costs</t>
  </si>
  <si>
    <t>(blank)</t>
  </si>
  <si>
    <t>Conference park and ride</t>
  </si>
  <si>
    <t>Sum of Confence Travel (Flight)</t>
  </si>
  <si>
    <t>Accomm</t>
  </si>
  <si>
    <t>Rail</t>
  </si>
  <si>
    <t>Conf travel rail</t>
  </si>
  <si>
    <t>Conf travel flight</t>
  </si>
  <si>
    <t>Conf subsitence hotel</t>
  </si>
  <si>
    <t>Conf subsistence hotel</t>
  </si>
  <si>
    <t>Pivot</t>
  </si>
  <si>
    <t>Data Sheet</t>
  </si>
  <si>
    <t>E Gibson Reclaim (CIG):</t>
  </si>
  <si>
    <t>Travel and Subsistence Reconciliation</t>
  </si>
  <si>
    <t>Less:</t>
  </si>
  <si>
    <t>Reclaim for Cllr T Dixon (APSE)</t>
  </si>
  <si>
    <t>Reclaim for Cllr W Flynn (TWFRS)</t>
  </si>
  <si>
    <t>Reclaim for Cllr E Gibson (CIG)</t>
  </si>
  <si>
    <t>Revised Total</t>
  </si>
  <si>
    <t>Difference (staff and civic costs )</t>
  </si>
  <si>
    <t>19/20</t>
  </si>
  <si>
    <t>18/19</t>
  </si>
  <si>
    <t>Totals</t>
  </si>
  <si>
    <t>Travel / subsistence, accomm and car allowance ledger codes</t>
  </si>
  <si>
    <t xml:space="preserve">Elected Member </t>
  </si>
  <si>
    <t>Special Responsibility Allowance</t>
  </si>
  <si>
    <t>Subsistence Expenses (including Accommodation Expenses)</t>
  </si>
  <si>
    <t xml:space="preserve">Dependants' Carers Allowance </t>
  </si>
  <si>
    <t xml:space="preserve">Co-Optees Allowance </t>
  </si>
  <si>
    <t>Wilfrid Flynn</t>
  </si>
  <si>
    <t>Edward Malcolm</t>
  </si>
  <si>
    <t>Glenn Thompson</t>
  </si>
  <si>
    <t>Grahame Wright (Independent Chair of Standards Committee)</t>
  </si>
  <si>
    <t xml:space="preserve">Peter Davidson (Independent Member - Audit Committee) </t>
  </si>
  <si>
    <t>Sandra Duncan</t>
  </si>
  <si>
    <t xml:space="preserve">Anne Darke (Independent Person - Standards Committee) </t>
  </si>
  <si>
    <t>Ann Best</t>
  </si>
  <si>
    <t>Peter Bristow</t>
  </si>
  <si>
    <t>Ian Forster</t>
  </si>
  <si>
    <t>David Kennedy</t>
  </si>
  <si>
    <t>Margaret Meling</t>
  </si>
  <si>
    <t>Jason Potts</t>
  </si>
  <si>
    <t>Susan Stonehouse</t>
  </si>
  <si>
    <t>Stanley Wildhirt</t>
  </si>
  <si>
    <t>Ruth Berkeley</t>
  </si>
  <si>
    <t>Patricia Hay (Mayor)</t>
  </si>
  <si>
    <t>Joe Amar (Deputy Mayor)</t>
  </si>
  <si>
    <t>Corraib MacCaba (Independent Person - Standards Committee)</t>
  </si>
  <si>
    <t>Record of Payments made in accordance with the Members Scheme of Allowances 2021/22</t>
  </si>
  <si>
    <t xml:space="preserve">* This column includes the cost of telephony provided directly and funded by the Council such as a mobile phone and external training costs to support members in carrying out their role. </t>
  </si>
  <si>
    <t xml:space="preserve">Dave Fleetwood (Independent Member - Audit Committee) </t>
  </si>
  <si>
    <t>Other Allowance / Costs e.g. Training/Broadband &amp; Telephone etc *</t>
  </si>
  <si>
    <t>Alan West</t>
  </si>
  <si>
    <t xml:space="preserve">Norman Dick </t>
  </si>
  <si>
    <t>Hayley Hall (Independent Member - Standards Committee)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</si>
</sst>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0_ ;[Red]\-#,##0.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70C45C"/>
      <name val="Arial"/>
      <family val="2"/>
    </font>
    <font>
      <b/>
      <sz val="10"/>
      <color rgb="FFFF0000"/>
      <name val="Arial"/>
      <family val="2"/>
    </font>
    <font>
      <b/>
      <sz val="10"/>
      <color rgb="FF92D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Fill="1"/>
    <xf numFmtId="0" fontId="4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/>
    </xf>
    <xf numFmtId="2" fontId="9" fillId="0" borderId="0" xfId="0" applyNumberFormat="1" applyFont="1"/>
    <xf numFmtId="43" fontId="9" fillId="0" borderId="0" xfId="1" applyFont="1"/>
    <xf numFmtId="17" fontId="9" fillId="0" borderId="0" xfId="0" applyNumberFormat="1" applyFont="1" applyFill="1"/>
    <xf numFmtId="17" fontId="9" fillId="0" borderId="0" xfId="0" applyNumberFormat="1" applyFont="1"/>
    <xf numFmtId="17" fontId="9" fillId="0" borderId="0" xfId="0" applyNumberFormat="1" applyFont="1" applyBorder="1"/>
    <xf numFmtId="164" fontId="9" fillId="0" borderId="0" xfId="0" applyNumberFormat="1" applyFont="1"/>
    <xf numFmtId="164" fontId="4" fillId="0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4" fontId="9" fillId="2" borderId="1" xfId="0" applyNumberFormat="1" applyFont="1" applyFill="1" applyBorder="1" applyAlignment="1">
      <alignment horizontal="right"/>
    </xf>
    <xf numFmtId="0" fontId="12" fillId="3" borderId="8" xfId="0" applyFont="1" applyFill="1" applyBorder="1"/>
    <xf numFmtId="164" fontId="13" fillId="3" borderId="7" xfId="0" applyNumberFormat="1" applyFont="1" applyFill="1" applyBorder="1" applyAlignment="1">
      <alignment horizontal="center"/>
    </xf>
    <xf numFmtId="0" fontId="12" fillId="3" borderId="7" xfId="0" applyFont="1" applyFill="1" applyBorder="1"/>
    <xf numFmtId="0" fontId="12" fillId="3" borderId="9" xfId="0" applyFont="1" applyFill="1" applyBorder="1"/>
    <xf numFmtId="0" fontId="0" fillId="4" borderId="8" xfId="0" applyFont="1" applyFill="1" applyBorder="1"/>
    <xf numFmtId="164" fontId="0" fillId="4" borderId="7" xfId="0" applyNumberFormat="1" applyFont="1" applyFill="1" applyBorder="1"/>
    <xf numFmtId="0" fontId="0" fillId="4" borderId="7" xfId="0" applyFont="1" applyFill="1" applyBorder="1"/>
    <xf numFmtId="0" fontId="0" fillId="4" borderId="9" xfId="0" applyFont="1" applyFill="1" applyBorder="1"/>
    <xf numFmtId="0" fontId="0" fillId="0" borderId="8" xfId="0" applyFont="1" applyBorder="1"/>
    <xf numFmtId="164" fontId="0" fillId="0" borderId="7" xfId="0" applyNumberFormat="1" applyFont="1" applyBorder="1"/>
    <xf numFmtId="0" fontId="0" fillId="0" borderId="7" xfId="0" applyFont="1" applyBorder="1"/>
    <xf numFmtId="0" fontId="0" fillId="0" borderId="9" xfId="0" applyFont="1" applyBorder="1"/>
    <xf numFmtId="0" fontId="0" fillId="4" borderId="8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6" xfId="0" applyFont="1" applyFill="1" applyBorder="1" applyAlignment="1">
      <alignment wrapText="1"/>
    </xf>
    <xf numFmtId="0" fontId="14" fillId="0" borderId="0" xfId="0" applyFont="1"/>
    <xf numFmtId="2" fontId="0" fillId="0" borderId="0" xfId="0" applyNumberFormat="1"/>
    <xf numFmtId="0" fontId="0" fillId="0" borderId="1" xfId="0" applyBorder="1" applyAlignment="1">
      <alignment horizontal="left"/>
    </xf>
    <xf numFmtId="43" fontId="0" fillId="0" borderId="1" xfId="0" applyNumberFormat="1" applyBorder="1"/>
    <xf numFmtId="43" fontId="0" fillId="0" borderId="0" xfId="1" applyNumberFormat="1" applyFont="1"/>
    <xf numFmtId="43" fontId="0" fillId="0" borderId="0" xfId="1" applyFont="1"/>
    <xf numFmtId="43" fontId="0" fillId="0" borderId="0" xfId="0" applyNumberFormat="1"/>
    <xf numFmtId="2" fontId="9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43" fontId="16" fillId="0" borderId="0" xfId="1" applyNumberFormat="1" applyFont="1"/>
    <xf numFmtId="0" fontId="13" fillId="0" borderId="0" xfId="0" applyFont="1"/>
    <xf numFmtId="0" fontId="17" fillId="0" borderId="0" xfId="0" applyFont="1"/>
    <xf numFmtId="0" fontId="13" fillId="0" borderId="0" xfId="0" applyFont="1" applyAlignment="1">
      <alignment horizontal="center"/>
    </xf>
    <xf numFmtId="43" fontId="13" fillId="0" borderId="1" xfId="1" applyFont="1" applyBorder="1" applyAlignment="1">
      <alignment horizontal="center"/>
    </xf>
    <xf numFmtId="43" fontId="0" fillId="0" borderId="1" xfId="1" applyFont="1" applyBorder="1"/>
    <xf numFmtId="43" fontId="13" fillId="0" borderId="0" xfId="0" applyNumberFormat="1" applyFont="1"/>
    <xf numFmtId="0" fontId="0" fillId="0" borderId="0" xfId="0" applyAlignment="1">
      <alignment horizontal="center" wrapText="1"/>
    </xf>
    <xf numFmtId="0" fontId="13" fillId="4" borderId="10" xfId="0" applyFont="1" applyFill="1" applyBorder="1"/>
    <xf numFmtId="0" fontId="13" fillId="4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1" applyFont="1" applyBorder="1" applyAlignment="1">
      <alignment horizontal="right" vertical="center"/>
    </xf>
    <xf numFmtId="0" fontId="18" fillId="5" borderId="1" xfId="0" applyFont="1" applyFill="1" applyBorder="1" applyAlignment="1">
      <alignment horizontal="left" vertical="top"/>
    </xf>
    <xf numFmtId="43" fontId="4" fillId="7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43" fontId="9" fillId="0" borderId="1" xfId="1" applyFont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/>
    </xf>
    <xf numFmtId="43" fontId="13" fillId="4" borderId="1" xfId="0" applyNumberFormat="1" applyFont="1" applyFill="1" applyBorder="1"/>
    <xf numFmtId="0" fontId="0" fillId="0" borderId="0" xfId="0" applyAlignment="1">
      <alignment horizontal="right"/>
    </xf>
    <xf numFmtId="165" fontId="0" fillId="0" borderId="0" xfId="0" applyNumberFormat="1"/>
    <xf numFmtId="0" fontId="19" fillId="0" borderId="0" xfId="0" applyFont="1" applyAlignment="1">
      <alignment horizontal="left"/>
    </xf>
    <xf numFmtId="0" fontId="14" fillId="6" borderId="0" xfId="0" applyFont="1" applyFill="1" applyAlignment="1">
      <alignment horizontal="center"/>
    </xf>
    <xf numFmtId="43" fontId="13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numFmt numFmtId="2" formatCode="0.00"/>
    </dxf>
    <dxf>
      <numFmt numFmtId="2" formatCode="0.00"/>
    </dxf>
    <dxf>
      <alignment horizontal="center"/>
    </dxf>
    <dxf>
      <alignment horizont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70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Adams" refreshedDate="44770.304747685186" createdVersion="6" refreshedVersion="6" minRefreshableVersion="3" recordCount="343" xr:uid="{00000000-000A-0000-FFFF-FFFF3F000000}">
  <cacheSource type="worksheet">
    <worksheetSource ref="A1:D495" sheet="19-20 reformatted"/>
  </cacheSource>
  <cacheFields count="4">
    <cacheField name="Member" numFmtId="0">
      <sharedItems containsBlank="1" count="61">
        <s v="Adam Ellison"/>
        <s v="Alan Kerr"/>
        <s v="Alan Smith"/>
        <s v="Alexander Donaldson"/>
        <s v="Alison Strike"/>
        <s v="Angela Hamilton"/>
        <s v="Anne Hetherington"/>
        <s v="Anne Walsh"/>
        <s v="Audrey Huntley"/>
        <s v="Audrey McMillan"/>
        <s v="David Francis"/>
        <s v="Doreen Purvis"/>
        <s v="Ed Malcolm"/>
        <s v="Eileen Leask"/>
        <s v="Elizabeth McHugh"/>
        <s v="Ernest Gibson"/>
        <s v="Fay Cunningham"/>
        <s v="Geraldine Kilgour"/>
        <s v="Gladys Hobson"/>
        <s v="Glen Thompson"/>
        <s v="Iain Malcolm"/>
        <s v="James Foreman"/>
        <s v="James Perry"/>
        <s v="James Sewell"/>
        <s v="Jane Carter"/>
        <s v="Jeffery Milburn"/>
        <s v="Joan Atkinson"/>
        <s v="Joan Keegan"/>
        <s v="Joanne Bell"/>
        <s v="Joe Amar"/>
        <s v="John Anglin"/>
        <s v="John McCabe"/>
        <s v="John Robertson"/>
        <s v="Joseph West"/>
        <s v="Joyce Welsh"/>
        <s v="Judith Taylor"/>
        <s v="Katherine Maxwell"/>
        <s v="Keith Roberts"/>
        <s v="Kenneth Stephenson"/>
        <s v="Lynne Proudlock"/>
        <s v="Margaret Peacock"/>
        <s v="Mark Walsh"/>
        <s v="Michael Clare"/>
        <s v="Moira Smith"/>
        <s v="Nancy Maxwell"/>
        <s v="Neil Maxwell"/>
        <s v="Norman Dick"/>
        <s v="Olive Punchion"/>
        <s v="Patricia Hay"/>
        <s v="Paul Milburn"/>
        <s v="Peter Boyack"/>
        <s v="Richard Porthouse"/>
        <s v="Robert Dix"/>
        <s v="Sarah Duncan"/>
        <s v="Sheila Stephenson"/>
        <s v="Stephen Dean"/>
        <s v="Susan Traynor"/>
        <s v="Tracey Dixon"/>
        <s v="Wilf Flynn"/>
        <s v="William Brady"/>
        <m/>
      </sharedItems>
    </cacheField>
    <cacheField name="£" numFmtId="164">
      <sharedItems containsString="0" containsBlank="1" containsNumber="1" minValue="0" maxValue="28121.039999999994"/>
    </cacheField>
    <cacheField name="allowance type" numFmtId="0">
      <sharedItems containsBlank="1"/>
    </cacheField>
    <cacheField name="category" numFmtId="0">
      <sharedItems containsBlank="1" count="6">
        <s v="basic allowance"/>
        <s v="special responsibility allowance"/>
        <s v="travel expenses"/>
        <s v="subsistence expenses"/>
        <s v="other (boadband/telephone)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Adams" refreshedDate="44770.304748032409" createdVersion="4" refreshedVersion="6" minRefreshableVersion="3" recordCount="660" xr:uid="{00000000-000A-0000-FFFF-FFFF3E000000}">
  <cacheSource type="worksheet">
    <worksheetSource ref="A1:Y661" sheet="19-20 data"/>
  </cacheSource>
  <cacheFields count="25">
    <cacheField name="Surname" numFmtId="0">
      <sharedItems/>
    </cacheField>
    <cacheField name="Forename" numFmtId="0">
      <sharedItems/>
    </cacheField>
    <cacheField name="Member" numFmtId="0">
      <sharedItems count="60">
        <s v="Joe Amar"/>
        <s v="John Anglin"/>
        <s v="Joan Atkinson"/>
        <s v="Joanne Bell"/>
        <s v="Peter Boyack"/>
        <s v="William Brady"/>
        <s v="Jane Carter"/>
        <s v="Michael Clare"/>
        <s v="Fay Cunningham"/>
        <s v="Stephen Dean"/>
        <s v="Norman Dick"/>
        <s v="Robert Dix"/>
        <s v="Tracey Dixon"/>
        <s v="Alexander Donaldson"/>
        <s v="Sarah Duncan"/>
        <s v="Adam Ellison"/>
        <s v="Wilf Flynn"/>
        <s v="James Foreman"/>
        <s v="David Francis"/>
        <s v="Ernest Gibson"/>
        <s v="Angela Hamilton"/>
        <s v="Patricia Hay"/>
        <s v="Anne Hetherington"/>
        <s v="Gladys Hobson"/>
        <s v="Audrey Huntley"/>
        <s v="Joan Keegan"/>
        <s v="Alan Kerr"/>
        <s v="Geraldine Kilgour"/>
        <s v="Eileen Leask"/>
        <s v="Ed Malcolm"/>
        <s v="Iain Malcolm"/>
        <s v="Katherine Maxwell"/>
        <s v="Nancy Maxwell"/>
        <s v="Neil Maxwell"/>
        <s v="John McCabe"/>
        <s v="Elizabeth McHugh"/>
        <s v="Audrey McMillan"/>
        <s v="Jeffery Milburn"/>
        <s v="Paul Milburn"/>
        <s v="Margaret Peacock"/>
        <s v="James Perry"/>
        <s v="Richard Porthouse"/>
        <s v="Lynne Proudlock"/>
        <s v="Olive Punchion"/>
        <s v="Doreen Purvis"/>
        <s v="Keith Roberts"/>
        <s v="John Robertson"/>
        <s v="James Sewell"/>
        <s v="Alan Smith"/>
        <s v="Moira Smith"/>
        <s v="Kenneth Stephenson"/>
        <s v="Sheila Stephenson"/>
        <s v="Alison Strike"/>
        <s v="Judith Taylor"/>
        <s v="Glen Thompson"/>
        <s v="Susan Traynor"/>
        <s v="Anne Walsh"/>
        <s v="Mark Walsh"/>
        <s v="Joyce Welsh"/>
        <s v="Joseph West"/>
      </sharedItems>
    </cacheField>
    <cacheField name="Basic" numFmtId="164">
      <sharedItems containsString="0" containsBlank="1" containsNumber="1" minValue="123.66" maxValue="638.91999999999996"/>
    </cacheField>
    <cacheField name="SRA" numFmtId="164">
      <sharedItems containsString="0" containsBlank="1" containsNumber="1" minValue="41.23" maxValue="2343.42"/>
    </cacheField>
    <cacheField name="Mileage" numFmtId="164">
      <sharedItems containsString="0" containsBlank="1" containsNumber="1" minValue="4.95" maxValue="81"/>
    </cacheField>
    <cacheField name="Approved Duty Subsistance Allowance (Itemise list)" numFmtId="164">
      <sharedItems containsString="0" containsBlank="1" containsNumber="1" minValue="0" maxValue="51.36"/>
    </cacheField>
    <cacheField name="Approved Duty Travel (Taxi)" numFmtId="164">
      <sharedItems containsString="0" containsBlank="1" containsNumber="1" minValue="0" maxValue="124.6"/>
    </cacheField>
    <cacheField name="Conference Travel (Rail)" numFmtId="164">
      <sharedItems containsString="0" containsBlank="1" containsNumber="1" minValue="0" maxValue="1956.4"/>
    </cacheField>
    <cacheField name="Conference Travel (Flight)" numFmtId="0">
      <sharedItems containsString="0" containsBlank="1" containsNumber="1" minValue="0" maxValue="294.75"/>
    </cacheField>
    <cacheField name="Conference Travel (Tube)" numFmtId="0">
      <sharedItems containsNonDate="0" containsString="0" containsBlank="1"/>
    </cacheField>
    <cacheField name="Confence Travel (Taxi)" numFmtId="164">
      <sharedItems containsString="0" containsBlank="1" containsNumber="1" minValue="8" maxValue="182.5"/>
    </cacheField>
    <cacheField name="Conference Park and Ride" numFmtId="164">
      <sharedItems containsString="0" containsBlank="1" containsNumber="1" minValue="14.5" maxValue="57.98"/>
    </cacheField>
    <cacheField name="Conference Subsistance (over 24 hours) (Itemise list)" numFmtId="164">
      <sharedItems containsString="0" containsBlank="1" containsNumber="1" minValue="11" maxValue="26.27"/>
    </cacheField>
    <cacheField name="Conference Subsistance (over 24 hours) Meals" numFmtId="164">
      <sharedItems containsString="0" containsBlank="1" containsNumber="1" minValue="12.66" maxValue="12.66"/>
    </cacheField>
    <cacheField name="Conference Subsistance (Hotel)" numFmtId="164">
      <sharedItems containsString="0" containsBlank="1" containsNumber="1" minValue="60.24" maxValue="72.900000000000006"/>
    </cacheField>
    <cacheField name="Conference Costs" numFmtId="164">
      <sharedItems containsString="0" containsBlank="1" containsNumber="1" minValue="75" maxValue="570"/>
    </cacheField>
    <cacheField name="Conference Accommodation Cost" numFmtId="164">
      <sharedItems containsString="0" containsBlank="1" containsNumber="1" minValue="0" maxValue="399"/>
    </cacheField>
    <cacheField name="Conference Parking" numFmtId="164">
      <sharedItems containsString="0" containsBlank="1" containsNumber="1" minValue="14.5" maxValue="14.5"/>
    </cacheField>
    <cacheField name="Conference Subsistance (Hotel)2" numFmtId="164">
      <sharedItems containsString="0" containsBlank="1" containsNumber="1" minValue="17.579999999999998" maxValue="79.5"/>
    </cacheField>
    <cacheField name="Broadband" numFmtId="164">
      <sharedItems containsString="0" containsBlank="1" containsNumber="1" minValue="0" maxValue="14.99"/>
    </cacheField>
    <cacheField name="Telephone Allowances" numFmtId="164">
      <sharedItems containsString="0" containsBlank="1" containsNumber="1" minValue="0" maxValue="21.76"/>
    </cacheField>
    <cacheField name="Mobile Telephone Expenses" numFmtId="164">
      <sharedItems containsString="0" containsBlank="1" containsNumber="1" minValue="-58.42" maxValue="325"/>
    </cacheField>
    <cacheField name="Senior Railcard" numFmtId="164">
      <sharedItems containsString="0" containsBlank="1" containsNumber="1" minValue="2.5" maxValue="3.04"/>
    </cacheField>
    <cacheField name="Total" numFmtId="164">
      <sharedItems containsSemiMixedTypes="0" containsString="0" containsNumber="1" minValue="0" maxValue="496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Adams" refreshedDate="44770.304749421295" createdVersion="4" refreshedVersion="6" minRefreshableVersion="3" recordCount="660" xr:uid="{00000000-000A-0000-FFFF-FFFF3D000000}">
  <cacheSource type="worksheet">
    <worksheetSource ref="C1:Y661" sheet="19-20 data"/>
  </cacheSource>
  <cacheFields count="23">
    <cacheField name="Member" numFmtId="0">
      <sharedItems count="60">
        <s v="Joe Amar"/>
        <s v="John Anglin"/>
        <s v="Joan Atkinson"/>
        <s v="Joanne Bell"/>
        <s v="Peter Boyack"/>
        <s v="William Brady"/>
        <s v="Jane Carter"/>
        <s v="Michael Clare"/>
        <s v="Fay Cunningham"/>
        <s v="Stephen Dean"/>
        <s v="Norman Dick"/>
        <s v="Robert Dix"/>
        <s v="Tracey Dixon"/>
        <s v="Alexander Donaldson"/>
        <s v="Sarah Duncan"/>
        <s v="Adam Ellison"/>
        <s v="Wilf Flynn"/>
        <s v="James Foreman"/>
        <s v="David Francis"/>
        <s v="Ernest Gibson"/>
        <s v="Angela Hamilton"/>
        <s v="Patricia Hay"/>
        <s v="Anne Hetherington"/>
        <s v="Gladys Hobson"/>
        <s v="Audrey Huntley"/>
        <s v="Joan Keegan"/>
        <s v="Alan Kerr"/>
        <s v="Geraldine Kilgour"/>
        <s v="Eileen Leask"/>
        <s v="Ed Malcolm"/>
        <s v="Iain Malcolm"/>
        <s v="Katherine Maxwell"/>
        <s v="Nancy Maxwell"/>
        <s v="Neil Maxwell"/>
        <s v="John McCabe"/>
        <s v="Elizabeth McHugh"/>
        <s v="Audrey McMillan"/>
        <s v="Jeffery Milburn"/>
        <s v="Paul Milburn"/>
        <s v="Margaret Peacock"/>
        <s v="James Perry"/>
        <s v="Richard Porthouse"/>
        <s v="Lynne Proudlock"/>
        <s v="Olive Punchion"/>
        <s v="Doreen Purvis"/>
        <s v="Keith Roberts"/>
        <s v="John Robertson"/>
        <s v="James Sewell"/>
        <s v="Alan Smith"/>
        <s v="Moira Smith"/>
        <s v="Kenneth Stephenson"/>
        <s v="Sheila Stephenson"/>
        <s v="Alison Strike"/>
        <s v="Judith Taylor"/>
        <s v="Glen Thompson"/>
        <s v="Susan Traynor"/>
        <s v="Anne Walsh"/>
        <s v="Mark Walsh"/>
        <s v="Joyce Welsh"/>
        <s v="Joseph West"/>
      </sharedItems>
    </cacheField>
    <cacheField name="Basic" numFmtId="164">
      <sharedItems containsString="0" containsBlank="1" containsNumber="1" minValue="123.66" maxValue="638.91999999999996"/>
    </cacheField>
    <cacheField name="SRA" numFmtId="164">
      <sharedItems containsString="0" containsBlank="1" containsNumber="1" minValue="41.23" maxValue="2343.42"/>
    </cacheField>
    <cacheField name="Mileage" numFmtId="164">
      <sharedItems containsString="0" containsBlank="1" containsNumber="1" minValue="4.95" maxValue="81"/>
    </cacheField>
    <cacheField name="Approved Duty Subsistance Allowance (Itemise list)" numFmtId="164">
      <sharedItems containsString="0" containsBlank="1" containsNumber="1" minValue="0" maxValue="51.36"/>
    </cacheField>
    <cacheField name="Approved Duty Travel (Taxi)" numFmtId="164">
      <sharedItems containsString="0" containsBlank="1" containsNumber="1" minValue="0" maxValue="124.6"/>
    </cacheField>
    <cacheField name="Conference Travel (Rail)" numFmtId="164">
      <sharedItems containsString="0" containsBlank="1" containsNumber="1" minValue="0" maxValue="1956.4"/>
    </cacheField>
    <cacheField name="Conference Travel (Flight)" numFmtId="0">
      <sharedItems containsString="0" containsBlank="1" containsNumber="1" minValue="0" maxValue="294.75"/>
    </cacheField>
    <cacheField name="Conference Travel (Tube)" numFmtId="0">
      <sharedItems containsNonDate="0" containsString="0" containsBlank="1"/>
    </cacheField>
    <cacheField name="Confence Travel (Taxi)" numFmtId="164">
      <sharedItems containsString="0" containsBlank="1" containsNumber="1" minValue="8" maxValue="182.5"/>
    </cacheField>
    <cacheField name="Conference Park and Ride" numFmtId="164">
      <sharedItems containsString="0" containsBlank="1" containsNumber="1" minValue="14.5" maxValue="57.98"/>
    </cacheField>
    <cacheField name="Conference Subsistance (over 24 hours) (Itemise list)" numFmtId="164">
      <sharedItems containsString="0" containsBlank="1" containsNumber="1" minValue="11" maxValue="26.27"/>
    </cacheField>
    <cacheField name="Conference Subsistance (over 24 hours) Meals" numFmtId="164">
      <sharedItems containsString="0" containsBlank="1" containsNumber="1" minValue="12.66" maxValue="12.66"/>
    </cacheField>
    <cacheField name="Conference Subsistance (Hotel)" numFmtId="164">
      <sharedItems containsString="0" containsBlank="1" containsNumber="1" minValue="60.24" maxValue="72.900000000000006"/>
    </cacheField>
    <cacheField name="Conference Costs" numFmtId="164">
      <sharedItems containsString="0" containsBlank="1" containsNumber="1" minValue="75" maxValue="570"/>
    </cacheField>
    <cacheField name="Conference Accommodation Cost" numFmtId="164">
      <sharedItems containsString="0" containsBlank="1" containsNumber="1" minValue="0" maxValue="399"/>
    </cacheField>
    <cacheField name="Conference Parking" numFmtId="164">
      <sharedItems containsString="0" containsBlank="1" containsNumber="1" minValue="14.5" maxValue="14.5"/>
    </cacheField>
    <cacheField name="Conference Subsistance (Hotel)2" numFmtId="164">
      <sharedItems containsString="0" containsBlank="1" containsNumber="1" minValue="17.579999999999998" maxValue="79.5"/>
    </cacheField>
    <cacheField name="Broadband" numFmtId="164">
      <sharedItems containsString="0" containsBlank="1" containsNumber="1" minValue="0" maxValue="14.99"/>
    </cacheField>
    <cacheField name="Telephone Allowances" numFmtId="164">
      <sharedItems containsString="0" containsBlank="1" containsNumber="1" minValue="0" maxValue="21.76"/>
    </cacheField>
    <cacheField name="Mobile Telephone Expenses" numFmtId="164">
      <sharedItems containsString="0" containsBlank="1" containsNumber="1" minValue="-58.42" maxValue="325"/>
    </cacheField>
    <cacheField name="Senior Railcard" numFmtId="164">
      <sharedItems containsString="0" containsBlank="1" containsNumber="1" minValue="2.5" maxValue="3.04"/>
    </cacheField>
    <cacheField name="Total" numFmtId="164">
      <sharedItems containsSemiMixedTypes="0" containsString="0" containsNumber="1" minValue="0" maxValue="496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x v="0"/>
    <n v="7667.04"/>
    <s v="basic"/>
    <x v="0"/>
  </r>
  <r>
    <x v="1"/>
    <n v="7667.04"/>
    <s v="basic"/>
    <x v="0"/>
  </r>
  <r>
    <x v="2"/>
    <n v="7667.04"/>
    <s v="basic"/>
    <x v="0"/>
  </r>
  <r>
    <x v="3"/>
    <n v="7667.04"/>
    <s v="basic"/>
    <x v="0"/>
  </r>
  <r>
    <x v="4"/>
    <n v="7667.04"/>
    <s v="basic"/>
    <x v="0"/>
  </r>
  <r>
    <x v="5"/>
    <n v="7667.04"/>
    <s v="basic"/>
    <x v="0"/>
  </r>
  <r>
    <x v="6"/>
    <n v="7667.04"/>
    <s v="basic"/>
    <x v="0"/>
  </r>
  <r>
    <x v="7"/>
    <n v="7667.04"/>
    <s v="basic"/>
    <x v="0"/>
  </r>
  <r>
    <x v="8"/>
    <n v="762.58"/>
    <s v="basic"/>
    <x v="0"/>
  </r>
  <r>
    <x v="9"/>
    <n v="762.57999999999993"/>
    <s v="basic"/>
    <x v="0"/>
  </r>
  <r>
    <x v="10"/>
    <n v="6904.46"/>
    <s v="basic"/>
    <x v="0"/>
  </r>
  <r>
    <x v="11"/>
    <n v="7667.04"/>
    <s v="basic"/>
    <x v="0"/>
  </r>
  <r>
    <x v="12"/>
    <n v="7667.04"/>
    <s v="basic"/>
    <x v="0"/>
  </r>
  <r>
    <x v="13"/>
    <n v="7667.04"/>
    <s v="basic"/>
    <x v="0"/>
  </r>
  <r>
    <x v="14"/>
    <n v="7667.04"/>
    <s v="basic"/>
    <x v="0"/>
  </r>
  <r>
    <x v="15"/>
    <n v="7667.04"/>
    <s v="basic"/>
    <x v="0"/>
  </r>
  <r>
    <x v="16"/>
    <n v="762.57999999999993"/>
    <s v="basic"/>
    <x v="0"/>
  </r>
  <r>
    <x v="17"/>
    <n v="7667.04"/>
    <s v="basic"/>
    <x v="0"/>
  </r>
  <r>
    <x v="18"/>
    <n v="7667.04"/>
    <s v="basic"/>
    <x v="0"/>
  </r>
  <r>
    <x v="19"/>
    <n v="6904.46"/>
    <s v="basic"/>
    <x v="0"/>
  </r>
  <r>
    <x v="20"/>
    <n v="7667.04"/>
    <s v="basic"/>
    <x v="0"/>
  </r>
  <r>
    <x v="21"/>
    <n v="7667.04"/>
    <s v="basic"/>
    <x v="0"/>
  </r>
  <r>
    <x v="22"/>
    <n v="7667.04"/>
    <s v="basic"/>
    <x v="0"/>
  </r>
  <r>
    <x v="23"/>
    <n v="7667.04"/>
    <s v="basic"/>
    <x v="0"/>
  </r>
  <r>
    <x v="24"/>
    <n v="6904.46"/>
    <s v="basic"/>
    <x v="0"/>
  </r>
  <r>
    <x v="25"/>
    <n v="7667.04"/>
    <s v="basic"/>
    <x v="0"/>
  </r>
  <r>
    <x v="26"/>
    <n v="7667.04"/>
    <s v="basic"/>
    <x v="0"/>
  </r>
  <r>
    <x v="27"/>
    <n v="7667.04"/>
    <s v="basic"/>
    <x v="0"/>
  </r>
  <r>
    <x v="28"/>
    <n v="7667.04"/>
    <s v="basic"/>
    <x v="0"/>
  </r>
  <r>
    <x v="29"/>
    <n v="7667.04"/>
    <s v="basic"/>
    <x v="0"/>
  </r>
  <r>
    <x v="30"/>
    <n v="7667.04"/>
    <s v="basic"/>
    <x v="0"/>
  </r>
  <r>
    <x v="31"/>
    <n v="7667.04"/>
    <s v="basic"/>
    <x v="0"/>
  </r>
  <r>
    <x v="32"/>
    <n v="6904.46"/>
    <s v="basic"/>
    <x v="0"/>
  </r>
  <r>
    <x v="33"/>
    <n v="7667.04"/>
    <s v="basic"/>
    <x v="0"/>
  </r>
  <r>
    <x v="34"/>
    <n v="7667.04"/>
    <s v="basic"/>
    <x v="0"/>
  </r>
  <r>
    <x v="35"/>
    <n v="6904.46"/>
    <s v="basic"/>
    <x v="0"/>
  </r>
  <r>
    <x v="36"/>
    <n v="762.57999999999993"/>
    <s v="basic"/>
    <x v="0"/>
  </r>
  <r>
    <x v="37"/>
    <n v="6904.46"/>
    <s v="basic"/>
    <x v="0"/>
  </r>
  <r>
    <x v="38"/>
    <n v="927.46"/>
    <s v="basic"/>
    <x v="0"/>
  </r>
  <r>
    <x v="39"/>
    <n v="7667.04"/>
    <s v="basic"/>
    <x v="0"/>
  </r>
  <r>
    <x v="40"/>
    <n v="7667.04"/>
    <s v="basic"/>
    <x v="0"/>
  </r>
  <r>
    <x v="41"/>
    <n v="7667.04"/>
    <s v="basic"/>
    <x v="0"/>
  </r>
  <r>
    <x v="42"/>
    <n v="762.57999999999993"/>
    <s v="basic"/>
    <x v="0"/>
  </r>
  <r>
    <x v="43"/>
    <n v="7667.04"/>
    <s v="basic"/>
    <x v="0"/>
  </r>
  <r>
    <x v="44"/>
    <n v="7667.04"/>
    <s v="basic"/>
    <x v="0"/>
  </r>
  <r>
    <x v="45"/>
    <n v="7667.04"/>
    <s v="basic"/>
    <x v="0"/>
  </r>
  <r>
    <x v="46"/>
    <n v="7667.04"/>
    <s v="basic"/>
    <x v="0"/>
  </r>
  <r>
    <x v="47"/>
    <n v="7667.04"/>
    <s v="basic"/>
    <x v="0"/>
  </r>
  <r>
    <x v="48"/>
    <n v="7667.04"/>
    <s v="basic"/>
    <x v="0"/>
  </r>
  <r>
    <x v="49"/>
    <n v="6904.46"/>
    <s v="basic"/>
    <x v="0"/>
  </r>
  <r>
    <x v="50"/>
    <n v="7667.04"/>
    <s v="basic"/>
    <x v="0"/>
  </r>
  <r>
    <x v="51"/>
    <n v="7667.04"/>
    <s v="basic"/>
    <x v="0"/>
  </r>
  <r>
    <x v="52"/>
    <n v="7667.04"/>
    <s v="basic"/>
    <x v="0"/>
  </r>
  <r>
    <x v="53"/>
    <n v="7667.04"/>
    <s v="basic"/>
    <x v="0"/>
  </r>
  <r>
    <x v="54"/>
    <n v="7667.04"/>
    <s v="basic"/>
    <x v="0"/>
  </r>
  <r>
    <x v="55"/>
    <n v="7667.04"/>
    <s v="basic"/>
    <x v="0"/>
  </r>
  <r>
    <x v="56"/>
    <n v="7667.04"/>
    <s v="basic"/>
    <x v="0"/>
  </r>
  <r>
    <x v="57"/>
    <n v="7667.04"/>
    <s v="basic"/>
    <x v="0"/>
  </r>
  <r>
    <x v="58"/>
    <n v="7667.04"/>
    <s v="basic"/>
    <x v="0"/>
  </r>
  <r>
    <x v="59"/>
    <n v="7667.04"/>
    <s v="basic"/>
    <x v="0"/>
  </r>
  <r>
    <x v="0"/>
    <n v="4802.8"/>
    <s v="sra"/>
    <x v="1"/>
  </r>
  <r>
    <x v="1"/>
    <n v="12924.8"/>
    <s v="sra"/>
    <x v="1"/>
  </r>
  <r>
    <x v="2"/>
    <n v="7668"/>
    <s v="sra"/>
    <x v="1"/>
  </r>
  <r>
    <x v="3"/>
    <n v="6173.76"/>
    <s v="sra"/>
    <x v="1"/>
  </r>
  <r>
    <x v="4"/>
    <n v="4493.6100000000006"/>
    <s v="sra"/>
    <x v="1"/>
  </r>
  <r>
    <x v="6"/>
    <n v="7358.81"/>
    <s v="sra"/>
    <x v="1"/>
  </r>
  <r>
    <x v="7"/>
    <n v="7668"/>
    <s v="sra"/>
    <x v="1"/>
  </r>
  <r>
    <x v="8"/>
    <n v="508.45"/>
    <s v="sra"/>
    <x v="1"/>
  </r>
  <r>
    <x v="9"/>
    <n v="1017.1099999999999"/>
    <s v="sra"/>
    <x v="1"/>
  </r>
  <r>
    <x v="11"/>
    <n v="5421.1900000000005"/>
    <s v="sra"/>
    <x v="1"/>
  </r>
  <r>
    <x v="12"/>
    <n v="12240.960000000001"/>
    <s v="sra"/>
    <x v="1"/>
  </r>
  <r>
    <x v="13"/>
    <n v="10226.039999999999"/>
    <s v="sra"/>
    <x v="1"/>
  </r>
  <r>
    <x v="14"/>
    <n v="4802.8"/>
    <s v="sra"/>
    <x v="1"/>
  </r>
  <r>
    <x v="15"/>
    <n v="9916.6"/>
    <s v="sra"/>
    <x v="1"/>
  </r>
  <r>
    <x v="16"/>
    <n v="1217.51"/>
    <s v="sra"/>
    <x v="1"/>
  </r>
  <r>
    <x v="17"/>
    <n v="7358.81"/>
    <s v="sra"/>
    <x v="1"/>
  </r>
  <r>
    <x v="18"/>
    <n v="3291"/>
    <s v="sra"/>
    <x v="1"/>
  </r>
  <r>
    <x v="20"/>
    <n v="28121.039999999994"/>
    <s v="sra"/>
    <x v="1"/>
  </r>
  <r>
    <x v="21"/>
    <n v="7668"/>
    <s v="sra"/>
    <x v="1"/>
  </r>
  <r>
    <x v="22"/>
    <n v="5112"/>
    <s v="sra"/>
    <x v="1"/>
  </r>
  <r>
    <x v="25"/>
    <n v="2246.81"/>
    <s v="sra"/>
    <x v="1"/>
  </r>
  <r>
    <x v="26"/>
    <n v="11378.59"/>
    <s v="sra"/>
    <x v="1"/>
  </r>
  <r>
    <x v="27"/>
    <n v="2246.81"/>
    <s v="sra"/>
    <x v="1"/>
  </r>
  <r>
    <x v="28"/>
    <n v="2246.81"/>
    <s v="sra"/>
    <x v="1"/>
  </r>
  <r>
    <x v="29"/>
    <n v="4802.8"/>
    <s v="sra"/>
    <x v="1"/>
  </r>
  <r>
    <x v="30"/>
    <n v="12240.960000000001"/>
    <s v="sra"/>
    <x v="1"/>
  </r>
  <r>
    <x v="31"/>
    <n v="10226.039999999999"/>
    <s v="sra"/>
    <x v="1"/>
  </r>
  <r>
    <x v="32"/>
    <n v="2246.81"/>
    <s v="sra"/>
    <x v="1"/>
  </r>
  <r>
    <x v="33"/>
    <n v="2246.81"/>
    <s v="sra"/>
    <x v="1"/>
  </r>
  <r>
    <x v="34"/>
    <n v="5112"/>
    <s v="sra"/>
    <x v="1"/>
  </r>
  <r>
    <x v="35"/>
    <n v="2246.81"/>
    <s v="sra"/>
    <x v="1"/>
  </r>
  <r>
    <x v="36"/>
    <n v="254.23"/>
    <s v="sra"/>
    <x v="1"/>
  </r>
  <r>
    <x v="39"/>
    <n v="5939.21"/>
    <s v="sra"/>
    <x v="1"/>
  </r>
  <r>
    <x v="40"/>
    <n v="6173.7599999999984"/>
    <s v="sra"/>
    <x v="1"/>
  </r>
  <r>
    <x v="41"/>
    <n v="12240.960000000001"/>
    <s v="sra"/>
    <x v="1"/>
  </r>
  <r>
    <x v="42"/>
    <n v="614.03"/>
    <s v="sra"/>
    <x v="1"/>
  </r>
  <r>
    <x v="43"/>
    <n v="12240.960000000001"/>
    <s v="sra"/>
    <x v="1"/>
  </r>
  <r>
    <x v="44"/>
    <n v="12240.960000000001"/>
    <s v="sra"/>
    <x v="1"/>
  </r>
  <r>
    <x v="45"/>
    <n v="7668"/>
    <s v="sra"/>
    <x v="1"/>
  </r>
  <r>
    <x v="46"/>
    <n v="309.19"/>
    <s v="sra"/>
    <x v="1"/>
  </r>
  <r>
    <x v="47"/>
    <n v="6173.7599999999984"/>
    <s v="sra"/>
    <x v="1"/>
  </r>
  <r>
    <x v="48"/>
    <n v="5112"/>
    <s v="sra"/>
    <x v="1"/>
  </r>
  <r>
    <x v="50"/>
    <n v="2556"/>
    <s v="sra"/>
    <x v="1"/>
  </r>
  <r>
    <x v="52"/>
    <n v="10226.039999999999"/>
    <s v="sra"/>
    <x v="1"/>
  </r>
  <r>
    <x v="53"/>
    <n v="4802.8"/>
    <s v="sra"/>
    <x v="1"/>
  </r>
  <r>
    <x v="54"/>
    <n v="5112"/>
    <s v="sra"/>
    <x v="1"/>
  </r>
  <r>
    <x v="55"/>
    <n v="2246.81"/>
    <s v="sra"/>
    <x v="1"/>
  </r>
  <r>
    <x v="56"/>
    <n v="5112"/>
    <s v="sra"/>
    <x v="1"/>
  </r>
  <r>
    <x v="57"/>
    <n v="17210.2"/>
    <s v="sra"/>
    <x v="1"/>
  </r>
  <r>
    <x v="58"/>
    <n v="6173.7599999999984"/>
    <s v="sra"/>
    <x v="1"/>
  </r>
  <r>
    <x v="59"/>
    <n v="7668"/>
    <s v="sra"/>
    <x v="1"/>
  </r>
  <r>
    <x v="26"/>
    <n v="19.8"/>
    <s v="mileage"/>
    <x v="2"/>
  </r>
  <r>
    <x v="44"/>
    <n v="194.4"/>
    <s v="mileage"/>
    <x v="2"/>
  </r>
  <r>
    <x v="50"/>
    <n v="291.14999999999998"/>
    <s v="mileage"/>
    <x v="2"/>
  </r>
  <r>
    <x v="1"/>
    <n v="79"/>
    <s v="Sum of Approved Duty Travel (Taxi)"/>
    <x v="2"/>
  </r>
  <r>
    <x v="7"/>
    <n v="19"/>
    <s v="Sum of Approved Duty Travel (Taxi)"/>
    <x v="2"/>
  </r>
  <r>
    <x v="11"/>
    <n v="251.6"/>
    <s v="Sum of Approved Duty Travel (Taxi)"/>
    <x v="2"/>
  </r>
  <r>
    <x v="13"/>
    <n v="19.8"/>
    <s v="Sum of Approved Duty Travel (Taxi)"/>
    <x v="2"/>
  </r>
  <r>
    <x v="15"/>
    <n v="102.4"/>
    <s v="Sum of Approved Duty Travel (Taxi)"/>
    <x v="2"/>
  </r>
  <r>
    <x v="16"/>
    <n v="35.4"/>
    <s v="Sum of Approved Duty Travel (Taxi)"/>
    <x v="2"/>
  </r>
  <r>
    <x v="18"/>
    <n v="24.8"/>
    <s v="Sum of Approved Duty Travel (Taxi)"/>
    <x v="2"/>
  </r>
  <r>
    <x v="21"/>
    <n v="19"/>
    <s v="Sum of Approved Duty Travel (Taxi)"/>
    <x v="2"/>
  </r>
  <r>
    <x v="22"/>
    <n v="40"/>
    <s v="Sum of Approved Duty Travel (Taxi)"/>
    <x v="2"/>
  </r>
  <r>
    <x v="25"/>
    <n v="9"/>
    <s v="Sum of Approved Duty Travel (Taxi)"/>
    <x v="2"/>
  </r>
  <r>
    <x v="26"/>
    <n v="24"/>
    <s v="Sum of Approved Duty Travel (Taxi)"/>
    <x v="2"/>
  </r>
  <r>
    <x v="27"/>
    <n v="11.2"/>
    <s v="Sum of Approved Duty Travel (Taxi)"/>
    <x v="2"/>
  </r>
  <r>
    <x v="30"/>
    <n v="23.8"/>
    <s v="Sum of Approved Duty Travel (Taxi)"/>
    <x v="2"/>
  </r>
  <r>
    <x v="34"/>
    <n v="6.4"/>
    <s v="Sum of Approved Duty Travel (Taxi)"/>
    <x v="2"/>
  </r>
  <r>
    <x v="41"/>
    <n v="87.2"/>
    <s v="Sum of Approved Duty Travel (Taxi)"/>
    <x v="2"/>
  </r>
  <r>
    <x v="43"/>
    <n v="680"/>
    <s v="Sum of Approved Duty Travel (Taxi)"/>
    <x v="2"/>
  </r>
  <r>
    <x v="44"/>
    <n v="35.299999999999997"/>
    <s v="Sum of Approved Duty Travel (Taxi)"/>
    <x v="2"/>
  </r>
  <r>
    <x v="46"/>
    <n v="66.599999999999994"/>
    <s v="Sum of Approved Duty Travel (Taxi)"/>
    <x v="2"/>
  </r>
  <r>
    <x v="48"/>
    <n v="80.900000000000006"/>
    <s v="Sum of Approved Duty Travel (Taxi)"/>
    <x v="2"/>
  </r>
  <r>
    <x v="50"/>
    <n v="46"/>
    <s v="Sum of Approved Duty Travel (Taxi)"/>
    <x v="2"/>
  </r>
  <r>
    <x v="58"/>
    <n v="91.6"/>
    <s v="Sum of Approved Duty Travel (Taxi)"/>
    <x v="2"/>
  </r>
  <r>
    <x v="0"/>
    <n v="910.61"/>
    <s v="Sum of Conference Travel (Rail)"/>
    <x v="2"/>
  </r>
  <r>
    <x v="1"/>
    <n v="344.93"/>
    <s v="Sum of Conference Travel (Rail)"/>
    <x v="2"/>
  </r>
  <r>
    <x v="14"/>
    <n v="206.2"/>
    <s v="Sum of Conference Travel (Rail)"/>
    <x v="2"/>
  </r>
  <r>
    <x v="15"/>
    <n v="116.9"/>
    <s v="Sum of Conference Travel (Rail)"/>
    <x v="2"/>
  </r>
  <r>
    <x v="18"/>
    <n v="261.7"/>
    <s v="Sum of Conference Travel (Rail)"/>
    <x v="2"/>
  </r>
  <r>
    <x v="21"/>
    <n v="781.23"/>
    <s v="Sum of Conference Travel (Rail)"/>
    <x v="2"/>
  </r>
  <r>
    <x v="26"/>
    <n v="609.33000000000004"/>
    <s v="Sum of Conference Travel (Rail)"/>
    <x v="2"/>
  </r>
  <r>
    <x v="30"/>
    <n v="271.8"/>
    <s v="Sum of Conference Travel (Rail)"/>
    <x v="2"/>
  </r>
  <r>
    <x v="34"/>
    <n v="170.72"/>
    <s v="Sum of Conference Travel (Rail)"/>
    <x v="2"/>
  </r>
  <r>
    <x v="40"/>
    <n v="136.1"/>
    <s v="Sum of Conference Travel (Rail)"/>
    <x v="2"/>
  </r>
  <r>
    <x v="41"/>
    <n v="330"/>
    <s v="Sum of Conference Travel (Rail)"/>
    <x v="2"/>
  </r>
  <r>
    <x v="43"/>
    <n v="894.04"/>
    <s v="Sum of Conference Travel (Rail)"/>
    <x v="2"/>
  </r>
  <r>
    <x v="44"/>
    <n v="249.62"/>
    <s v="Sum of Conference Travel (Rail)"/>
    <x v="2"/>
  </r>
  <r>
    <x v="50"/>
    <n v="813.38"/>
    <s v="Sum of Conference Travel (Rail)"/>
    <x v="2"/>
  </r>
  <r>
    <x v="58"/>
    <n v="1050.43"/>
    <s v="Sum of Conference Travel (Rail)"/>
    <x v="2"/>
  </r>
  <r>
    <x v="43"/>
    <n v="263.75"/>
    <s v="Sum of Conference Travel (Flight)"/>
    <x v="2"/>
  </r>
  <r>
    <x v="48"/>
    <n v="263.75"/>
    <s v="Sum of Conference Travel (Flight)"/>
    <x v="2"/>
  </r>
  <r>
    <x v="6"/>
    <n v="27.1"/>
    <s v="Sum of Confence Travel (Taxi)"/>
    <x v="2"/>
  </r>
  <r>
    <x v="15"/>
    <n v="41.2"/>
    <s v="Sum of Confence Travel (Taxi)"/>
    <x v="2"/>
  </r>
  <r>
    <x v="26"/>
    <n v="20.3"/>
    <s v="Sum of Confence Travel (Taxi)"/>
    <x v="2"/>
  </r>
  <r>
    <x v="43"/>
    <n v="117.8"/>
    <s v="Sum of Confence Travel (Taxi)"/>
    <x v="2"/>
  </r>
  <r>
    <x v="44"/>
    <n v="38.6"/>
    <s v="Sum of Confence Travel (Taxi)"/>
    <x v="2"/>
  </r>
  <r>
    <x v="48"/>
    <n v="209.6"/>
    <s v="Sum of Confence Travel (Taxi)"/>
    <x v="2"/>
  </r>
  <r>
    <x v="58"/>
    <n v="99"/>
    <s v="Sum of Confence Travel (Taxi)"/>
    <x v="2"/>
  </r>
  <r>
    <x v="58"/>
    <n v="26.27"/>
    <s v="Sum of Conference Subsistance (over 24 hours) (Itemise list)"/>
    <x v="3"/>
  </r>
  <r>
    <x v="58"/>
    <n v="26.27"/>
    <s v="Sum of Conference Subsistance (Hotel)"/>
    <x v="3"/>
  </r>
  <r>
    <x v="0"/>
    <n v="116.1"/>
    <s v="Sum of Conference Accommodation Cost"/>
    <x v="3"/>
  </r>
  <r>
    <x v="15"/>
    <n v="256.74"/>
    <s v="Sum of Conference Accommodation Cost"/>
    <x v="3"/>
  </r>
  <r>
    <x v="18"/>
    <n v="101"/>
    <s v="Sum of Conference Accommodation Cost"/>
    <x v="3"/>
  </r>
  <r>
    <x v="21"/>
    <n v="226.74"/>
    <s v="Sum of Conference Accommodation Cost"/>
    <x v="3"/>
  </r>
  <r>
    <x v="34"/>
    <n v="179.4"/>
    <s v="Sum of Conference Accommodation Cost"/>
    <x v="3"/>
  </r>
  <r>
    <x v="43"/>
    <n v="399"/>
    <s v="Sum of Conference Accommodation Cost"/>
    <x v="3"/>
  </r>
  <r>
    <x v="44"/>
    <n v="131.6"/>
    <s v="Sum of Conference Accommodation Cost"/>
    <x v="3"/>
  </r>
  <r>
    <x v="48"/>
    <n v="399"/>
    <s v="Sum of Conference Accommodation Cost"/>
    <x v="3"/>
  </r>
  <r>
    <x v="1"/>
    <n v="179.88000000000002"/>
    <s v="Sum of Broadband"/>
    <x v="4"/>
  </r>
  <r>
    <x v="2"/>
    <n v="179.88000000000002"/>
    <s v="Sum of Broadband"/>
    <x v="4"/>
  </r>
  <r>
    <x v="3"/>
    <n v="179.88000000000002"/>
    <s v="Sum of Broadband"/>
    <x v="4"/>
  </r>
  <r>
    <x v="7"/>
    <n v="179.88000000000002"/>
    <s v="Sum of Broadband"/>
    <x v="4"/>
  </r>
  <r>
    <x v="8"/>
    <n v="0"/>
    <s v="Sum of Broadband"/>
    <x v="4"/>
  </r>
  <r>
    <x v="9"/>
    <n v="17.89"/>
    <s v="Sum of Broadband"/>
    <x v="4"/>
  </r>
  <r>
    <x v="12"/>
    <n v="179.88000000000002"/>
    <s v="Sum of Broadband"/>
    <x v="4"/>
  </r>
  <r>
    <x v="13"/>
    <n v="179.88000000000002"/>
    <s v="Sum of Broadband"/>
    <x v="4"/>
  </r>
  <r>
    <x v="16"/>
    <n v="17.89"/>
    <s v="Sum of Broadband"/>
    <x v="4"/>
  </r>
  <r>
    <x v="23"/>
    <n v="179.88000000000002"/>
    <s v="Sum of Broadband"/>
    <x v="4"/>
  </r>
  <r>
    <x v="25"/>
    <n v="179.88000000000002"/>
    <s v="Sum of Broadband"/>
    <x v="4"/>
  </r>
  <r>
    <x v="28"/>
    <n v="179.88000000000002"/>
    <s v="Sum of Broadband"/>
    <x v="4"/>
  </r>
  <r>
    <x v="34"/>
    <n v="179.88000000000002"/>
    <s v="Sum of Broadband"/>
    <x v="4"/>
  </r>
  <r>
    <x v="39"/>
    <n v="179.88000000000002"/>
    <s v="Sum of Broadband"/>
    <x v="4"/>
  </r>
  <r>
    <x v="40"/>
    <n v="179.88000000000002"/>
    <s v="Sum of Broadband"/>
    <x v="4"/>
  </r>
  <r>
    <x v="42"/>
    <n v="17.89"/>
    <s v="Sum of Broadband"/>
    <x v="4"/>
  </r>
  <r>
    <x v="44"/>
    <n v="179.88000000000002"/>
    <s v="Sum of Broadband"/>
    <x v="4"/>
  </r>
  <r>
    <x v="45"/>
    <n v="179.88000000000002"/>
    <s v="Sum of Broadband"/>
    <x v="4"/>
  </r>
  <r>
    <x v="46"/>
    <n v="179.88000000000002"/>
    <s v="Sum of Broadband"/>
    <x v="4"/>
  </r>
  <r>
    <x v="47"/>
    <n v="179.88000000000002"/>
    <s v="Sum of Broadband"/>
    <x v="4"/>
  </r>
  <r>
    <x v="50"/>
    <n v="179.88000000000002"/>
    <s v="Sum of Broadband"/>
    <x v="4"/>
  </r>
  <r>
    <x v="57"/>
    <n v="179.88000000000002"/>
    <s v="Sum of Broadband"/>
    <x v="4"/>
  </r>
  <r>
    <x v="1"/>
    <n v="235.55999999999997"/>
    <s v="Sum of Telephone"/>
    <x v="4"/>
  </r>
  <r>
    <x v="3"/>
    <n v="261.11999999999995"/>
    <s v="Sum of Telephone"/>
    <x v="4"/>
  </r>
  <r>
    <x v="4"/>
    <n v="261.11999999999995"/>
    <s v="Sum of Telephone"/>
    <x v="4"/>
  </r>
  <r>
    <x v="7"/>
    <n v="235.55999999999997"/>
    <s v="Sum of Telephone"/>
    <x v="4"/>
  </r>
  <r>
    <x v="9"/>
    <n v="39.26"/>
    <s v="Sum of Telephone"/>
    <x v="4"/>
  </r>
  <r>
    <x v="12"/>
    <n v="106.68"/>
    <s v="Sum of Telephone"/>
    <x v="4"/>
  </r>
  <r>
    <x v="13"/>
    <n v="235.55999999999997"/>
    <s v="Sum of Telephone"/>
    <x v="4"/>
  </r>
  <r>
    <x v="15"/>
    <n v="235.55999999999997"/>
    <s v="Sum of Telephone"/>
    <x v="4"/>
  </r>
  <r>
    <x v="16"/>
    <n v="43.52"/>
    <s v="Sum of Telephone"/>
    <x v="4"/>
  </r>
  <r>
    <x v="20"/>
    <n v="261.11999999999995"/>
    <s v="Sum of Telephone"/>
    <x v="4"/>
  </r>
  <r>
    <x v="21"/>
    <n v="235.55999999999997"/>
    <s v="Sum of Telephone"/>
    <x v="4"/>
  </r>
  <r>
    <x v="22"/>
    <n v="235.55999999999997"/>
    <s v="Sum of Telephone"/>
    <x v="4"/>
  </r>
  <r>
    <x v="23"/>
    <n v="177.14"/>
    <s v="Sum of Telephone"/>
    <x v="4"/>
  </r>
  <r>
    <x v="25"/>
    <n v="0"/>
    <s v="Sum of Telephone"/>
    <x v="4"/>
  </r>
  <r>
    <x v="26"/>
    <n v="261.11999999999995"/>
    <s v="Sum of Telephone"/>
    <x v="4"/>
  </r>
  <r>
    <x v="28"/>
    <n v="235.55999999999997"/>
    <s v="Sum of Telephone"/>
    <x v="4"/>
  </r>
  <r>
    <x v="31"/>
    <n v="235.55999999999997"/>
    <s v="Sum of Telephone"/>
    <x v="4"/>
  </r>
  <r>
    <x v="33"/>
    <n v="235.55999999999997"/>
    <s v="Sum of Telephone"/>
    <x v="4"/>
  </r>
  <r>
    <x v="38"/>
    <n v="39.26"/>
    <s v="Sum of Telephone"/>
    <x v="4"/>
  </r>
  <r>
    <x v="39"/>
    <n v="235.55999999999997"/>
    <s v="Sum of Telephone"/>
    <x v="4"/>
  </r>
  <r>
    <x v="42"/>
    <n v="43.52"/>
    <s v="Sum of Telephone"/>
    <x v="4"/>
  </r>
  <r>
    <x v="44"/>
    <n v="235.55999999999997"/>
    <s v="Sum of Telephone"/>
    <x v="4"/>
  </r>
  <r>
    <x v="45"/>
    <n v="235.55999999999997"/>
    <s v="Sum of Telephone"/>
    <x v="4"/>
  </r>
  <r>
    <x v="46"/>
    <n v="235.55999999999997"/>
    <s v="Sum of Telephone"/>
    <x v="4"/>
  </r>
  <r>
    <x v="47"/>
    <n v="235.55999999999997"/>
    <s v="Sum of Telephone"/>
    <x v="4"/>
  </r>
  <r>
    <x v="50"/>
    <n v="261.11999999999995"/>
    <s v="Sum of Telephone"/>
    <x v="4"/>
  </r>
  <r>
    <x v="51"/>
    <n v="235.55999999999997"/>
    <s v="Sum of Telephone"/>
    <x v="4"/>
  </r>
  <r>
    <x v="52"/>
    <n v="235.55999999999997"/>
    <s v="Sum of Telephone"/>
    <x v="4"/>
  </r>
  <r>
    <x v="57"/>
    <n v="235.55999999999997"/>
    <s v="Sum of Telephone"/>
    <x v="4"/>
  </r>
  <r>
    <x v="58"/>
    <n v="235.55999999999997"/>
    <s v="Sum of Telephone"/>
    <x v="4"/>
  </r>
  <r>
    <x v="59"/>
    <n v="235.55999999999997"/>
    <s v="Sum of Telephone"/>
    <x v="4"/>
  </r>
  <r>
    <x v="2"/>
    <n v="30"/>
    <s v="Sum of Senior Railcard"/>
    <x v="2"/>
  </r>
  <r>
    <x v="3"/>
    <n v="30"/>
    <s v="Sum of Senior Railcard"/>
    <x v="2"/>
  </r>
  <r>
    <x v="6"/>
    <n v="30"/>
    <s v="Sum of Senior Railcard"/>
    <x v="2"/>
  </r>
  <r>
    <x v="7"/>
    <n v="30"/>
    <s v="Sum of Senior Railcard"/>
    <x v="2"/>
  </r>
  <r>
    <x v="11"/>
    <n v="30"/>
    <s v="Sum of Senior Railcard"/>
    <x v="2"/>
  </r>
  <r>
    <x v="13"/>
    <n v="30"/>
    <s v="Sum of Senior Railcard"/>
    <x v="2"/>
  </r>
  <r>
    <x v="18"/>
    <n v="30"/>
    <s v="Sum of Senior Railcard"/>
    <x v="2"/>
  </r>
  <r>
    <x v="21"/>
    <n v="30"/>
    <s v="Sum of Senior Railcard"/>
    <x v="2"/>
  </r>
  <r>
    <x v="22"/>
    <n v="30"/>
    <s v="Sum of Senior Railcard"/>
    <x v="2"/>
  </r>
  <r>
    <x v="23"/>
    <n v="30"/>
    <s v="Sum of Senior Railcard"/>
    <x v="2"/>
  </r>
  <r>
    <x v="25"/>
    <n v="7.5"/>
    <s v="Sum of Senior Railcard"/>
    <x v="2"/>
  </r>
  <r>
    <x v="26"/>
    <n v="294.75"/>
    <s v="Sum of Confence Travel (Flight)"/>
    <x v="2"/>
  </r>
  <r>
    <x v="26"/>
    <n v="30"/>
    <s v="Sum of Senior Railcard"/>
    <x v="2"/>
  </r>
  <r>
    <x v="27"/>
    <n v="30"/>
    <s v="Sum of Senior Railcard"/>
    <x v="2"/>
  </r>
  <r>
    <x v="40"/>
    <n v="15"/>
    <s v="Sum of Senior Railcard"/>
    <x v="2"/>
  </r>
  <r>
    <x v="43"/>
    <n v="72.900000000000006"/>
    <s v="Conf subsitence hotel"/>
    <x v="3"/>
  </r>
  <r>
    <x v="43"/>
    <n v="30"/>
    <s v="Sum of Senior Railcard"/>
    <x v="2"/>
  </r>
  <r>
    <x v="44"/>
    <n v="30"/>
    <s v="Sum of Senior Railcard"/>
    <x v="2"/>
  </r>
  <r>
    <x v="46"/>
    <n v="30"/>
    <s v="Sum of Senior Railcard"/>
    <x v="2"/>
  </r>
  <r>
    <x v="48"/>
    <n v="30"/>
    <s v="Sum of Senior Railcard"/>
    <x v="2"/>
  </r>
  <r>
    <x v="50"/>
    <n v="30"/>
    <s v="Sum of Senior Railcard"/>
    <x v="2"/>
  </r>
  <r>
    <x v="51"/>
    <n v="30"/>
    <s v="Sum of Senior Railcard"/>
    <x v="2"/>
  </r>
  <r>
    <x v="52"/>
    <n v="36.479999999999997"/>
    <s v="Sum of Senior Railcard"/>
    <x v="2"/>
  </r>
  <r>
    <x v="54"/>
    <n v="30"/>
    <s v="Sum of Senior Railcard"/>
    <x v="2"/>
  </r>
  <r>
    <x v="58"/>
    <n v="430.74"/>
    <s v="Conference Accommodation Cost"/>
    <x v="3"/>
  </r>
  <r>
    <x v="58"/>
    <n v="15"/>
    <s v="Sum of Senior Railcard"/>
    <x v="2"/>
  </r>
  <r>
    <x v="59"/>
    <n v="30"/>
    <s v="Sum of Senior Railcard"/>
    <x v="2"/>
  </r>
  <r>
    <x v="0"/>
    <n v="234"/>
    <s v="Mobile Telephone Expenses"/>
    <x v="4"/>
  </r>
  <r>
    <x v="1"/>
    <n v="220.5"/>
    <s v="Mobile Telephone Expenses"/>
    <x v="4"/>
  </r>
  <r>
    <x v="2"/>
    <n v="212"/>
    <s v="Mobile Telephone Expenses"/>
    <x v="4"/>
  </r>
  <r>
    <x v="3"/>
    <n v="197.17"/>
    <s v="Mobile Telephone Expenses"/>
    <x v="4"/>
  </r>
  <r>
    <x v="4"/>
    <n v="223.5"/>
    <s v="Mobile Telephone Expenses"/>
    <x v="4"/>
  </r>
  <r>
    <x v="5"/>
    <n v="222"/>
    <s v="Mobile Telephone Expenses"/>
    <x v="4"/>
  </r>
  <r>
    <x v="6"/>
    <n v="222"/>
    <s v="Mobile Telephone Expenses"/>
    <x v="4"/>
  </r>
  <r>
    <x v="7"/>
    <n v="222"/>
    <s v="Mobile Telephone Expenses"/>
    <x v="4"/>
  </r>
  <r>
    <x v="8"/>
    <n v="136.66999999999999"/>
    <s v="Mobile Telephone Expenses"/>
    <x v="4"/>
  </r>
  <r>
    <x v="9"/>
    <n v="206.5"/>
    <s v="Mobile Telephone Expenses"/>
    <x v="4"/>
  </r>
  <r>
    <x v="10"/>
    <n v="148"/>
    <s v="Mobile Telephone Expenses"/>
    <x v="4"/>
  </r>
  <r>
    <x v="11"/>
    <n v="154"/>
    <s v="Mobile Telephone Expenses"/>
    <x v="4"/>
  </r>
  <r>
    <x v="12"/>
    <n v="259.5"/>
    <s v="Mobile Telephone Expenses"/>
    <x v="4"/>
  </r>
  <r>
    <x v="13"/>
    <n v="222"/>
    <s v="Mobile Telephone Expenses"/>
    <x v="4"/>
  </r>
  <r>
    <x v="14"/>
    <n v="222"/>
    <s v="Mobile Telephone Expenses"/>
    <x v="4"/>
  </r>
  <r>
    <x v="15"/>
    <n v="95.17"/>
    <s v="Mobile Telephone Expenses"/>
    <x v="4"/>
  </r>
  <r>
    <x v="16"/>
    <n v="85.17"/>
    <s v="Mobile Telephone Expenses"/>
    <x v="4"/>
  </r>
  <r>
    <x v="17"/>
    <n v="222"/>
    <s v="Mobile Telephone Expenses"/>
    <x v="4"/>
  </r>
  <r>
    <x v="18"/>
    <n v="222"/>
    <s v="Mobile Telephone Expenses"/>
    <x v="4"/>
  </r>
  <r>
    <x v="19"/>
    <n v="148"/>
    <s v="Mobile Telephone Expenses"/>
    <x v="4"/>
  </r>
  <r>
    <x v="20"/>
    <n v="325"/>
    <s v="Mobile Telephone Expenses"/>
    <x v="4"/>
  </r>
  <r>
    <x v="21"/>
    <n v="222"/>
    <s v="Mobile Telephone Expenses"/>
    <x v="4"/>
  </r>
  <r>
    <x v="22"/>
    <n v="220.5"/>
    <s v="Mobile Telephone Expenses"/>
    <x v="4"/>
  </r>
  <r>
    <x v="24"/>
    <n v="156.5"/>
    <s v="Mobile Telephone Expenses"/>
    <x v="4"/>
  </r>
  <r>
    <x v="25"/>
    <n v="222"/>
    <s v="Mobile Telephone Expenses"/>
    <x v="4"/>
  </r>
  <r>
    <x v="26"/>
    <n v="222"/>
    <s v="Mobile Telephone Expenses"/>
    <x v="4"/>
  </r>
  <r>
    <x v="27"/>
    <n v="222"/>
    <s v="Mobile Telephone Expenses"/>
    <x v="4"/>
  </r>
  <r>
    <x v="28"/>
    <n v="219"/>
    <s v="Mobile Telephone Expenses"/>
    <x v="4"/>
  </r>
  <r>
    <x v="29"/>
    <n v="232.5"/>
    <s v="Mobile Telephone Expenses"/>
    <x v="4"/>
  </r>
  <r>
    <x v="30"/>
    <n v="102"/>
    <s v="Mobile Telephone Expenses"/>
    <x v="4"/>
  </r>
  <r>
    <x v="31"/>
    <n v="102"/>
    <s v="Mobile Telephone Expenses"/>
    <x v="4"/>
  </r>
  <r>
    <x v="32"/>
    <n v="148"/>
    <s v="Mobile Telephone Expenses"/>
    <x v="4"/>
  </r>
  <r>
    <x v="33"/>
    <n v="222"/>
    <s v="Mobile Telephone Expenses"/>
    <x v="4"/>
  </r>
  <r>
    <x v="34"/>
    <n v="222"/>
    <s v="Mobile Telephone Expenses"/>
    <x v="4"/>
  </r>
  <r>
    <x v="35"/>
    <n v="148"/>
    <s v="Mobile Telephone Expenses"/>
    <x v="4"/>
  </r>
  <r>
    <x v="36"/>
    <n v="145"/>
    <s v="Mobile Telephone Expenses"/>
    <x v="4"/>
  </r>
  <r>
    <x v="37"/>
    <n v="148"/>
    <s v="Mobile Telephone Expenses"/>
    <x v="4"/>
  </r>
  <r>
    <x v="38"/>
    <n v="184.21"/>
    <s v="Mobile Telephone Expenses"/>
    <x v="4"/>
  </r>
  <r>
    <x v="39"/>
    <n v="222"/>
    <s v="Mobile Telephone Expenses"/>
    <x v="4"/>
  </r>
  <r>
    <x v="40"/>
    <n v="222"/>
    <s v="Mobile Telephone Expenses"/>
    <x v="4"/>
  </r>
  <r>
    <x v="41"/>
    <n v="222"/>
    <s v="Mobile Telephone Expenses"/>
    <x v="4"/>
  </r>
  <r>
    <x v="42"/>
    <n v="138.5"/>
    <s v="Mobile Telephone Expenses"/>
    <x v="4"/>
  </r>
  <r>
    <x v="43"/>
    <n v="222"/>
    <s v="Mobile Telephone Expenses"/>
    <x v="4"/>
  </r>
  <r>
    <x v="44"/>
    <n v="240"/>
    <s v="Mobile Telephone Expenses"/>
    <x v="4"/>
  </r>
  <r>
    <x v="45"/>
    <n v="120"/>
    <s v="Mobile Telephone Expenses"/>
    <x v="4"/>
  </r>
  <r>
    <x v="46"/>
    <n v="222"/>
    <s v="Mobile Telephone Expenses"/>
    <x v="4"/>
  </r>
  <r>
    <x v="47"/>
    <n v="215"/>
    <s v="Mobile Telephone Expenses"/>
    <x v="4"/>
  </r>
  <r>
    <x v="48"/>
    <n v="222"/>
    <s v="Mobile Telephone Expenses"/>
    <x v="4"/>
  </r>
  <r>
    <x v="49"/>
    <n v="148"/>
    <s v="Mobile Telephone Expenses"/>
    <x v="4"/>
  </r>
  <r>
    <x v="50"/>
    <n v="225.57"/>
    <s v="Mobile Telephone Expenses"/>
    <x v="4"/>
  </r>
  <r>
    <x v="51"/>
    <n v="222"/>
    <s v="Mobile Telephone Expenses"/>
    <x v="4"/>
  </r>
  <r>
    <x v="52"/>
    <n v="102"/>
    <s v="Mobile Telephone Expenses"/>
    <x v="4"/>
  </r>
  <r>
    <x v="53"/>
    <n v="222"/>
    <s v="Mobile Telephone Expenses"/>
    <x v="4"/>
  </r>
  <r>
    <x v="54"/>
    <n v="217.5"/>
    <s v="Mobile Telephone Expenses"/>
    <x v="4"/>
  </r>
  <r>
    <x v="55"/>
    <n v="215"/>
    <s v="Mobile Telephone Expenses"/>
    <x v="4"/>
  </r>
  <r>
    <x v="56"/>
    <n v="219"/>
    <s v="Mobile Telephone Expenses"/>
    <x v="4"/>
  </r>
  <r>
    <x v="57"/>
    <n v="222"/>
    <s v="Mobile Telephone Expenses"/>
    <x v="4"/>
  </r>
  <r>
    <x v="58"/>
    <n v="222"/>
    <s v="Mobile Telephone Expenses"/>
    <x v="4"/>
  </r>
  <r>
    <x v="59"/>
    <n v="215"/>
    <s v="Mobile Telephone Expenses"/>
    <x v="4"/>
  </r>
  <r>
    <x v="20"/>
    <n v="17.399999999999999"/>
    <s v="Sum of Approved Duty Travel (Taxi)"/>
    <x v="2"/>
  </r>
  <r>
    <x v="20"/>
    <n v="751.92"/>
    <s v="Conference Travel (Rail)"/>
    <x v="2"/>
  </r>
  <r>
    <x v="20"/>
    <n v="1056.6500000000001"/>
    <s v="Conference Travel (Rail)"/>
    <x v="2"/>
  </r>
  <r>
    <x v="20"/>
    <n v="789.15"/>
    <s v="Conference Travel (Rail)"/>
    <x v="2"/>
  </r>
  <r>
    <x v="20"/>
    <n v="1956.4"/>
    <s v="Conference Travel (Rail)"/>
    <x v="2"/>
  </r>
  <r>
    <x v="20"/>
    <n v="562.35"/>
    <s v="Conference Travel (Rail)"/>
    <x v="2"/>
  </r>
  <r>
    <x v="20"/>
    <n v="78.5"/>
    <s v="Conference Accommodation Cost"/>
    <x v="3"/>
  </r>
  <r>
    <x v="20"/>
    <n v="120"/>
    <s v="Conference Accommodation Cost"/>
    <x v="3"/>
  </r>
  <r>
    <x v="20"/>
    <n v="294.75"/>
    <s v="Conference Travel (Flight)"/>
    <x v="3"/>
  </r>
  <r>
    <x v="20"/>
    <n v="298"/>
    <s v="Conference Accommodation Cost"/>
    <x v="3"/>
  </r>
  <r>
    <x v="12"/>
    <n v="178.65"/>
    <s v="mileage"/>
    <x v="2"/>
  </r>
  <r>
    <x v="12"/>
    <n v="273.92"/>
    <s v="Sum of Approved Duty Subsistance Allowance (Itemise list)"/>
    <x v="3"/>
  </r>
  <r>
    <x v="12"/>
    <n v="642.19000000000005"/>
    <s v="Sum of Conference Travel (Rail)"/>
    <x v="2"/>
  </r>
  <r>
    <x v="12"/>
    <n v="32"/>
    <s v="Sum of Confence Travel (Taxi)"/>
    <x v="2"/>
  </r>
  <r>
    <x v="12"/>
    <n v="58.5"/>
    <s v="Sum of Conference Park and Ride"/>
    <x v="2"/>
  </r>
  <r>
    <x v="12"/>
    <n v="151"/>
    <s v="Sum of Conference Accommodation Cost"/>
    <x v="3"/>
  </r>
  <r>
    <x v="12"/>
    <n v="14.5"/>
    <s v="parking Costs"/>
    <x v="3"/>
  </r>
  <r>
    <x v="12"/>
    <n v="108.74"/>
    <s v="Sum of Conference Subsistance (Hotel)2"/>
    <x v="3"/>
  </r>
  <r>
    <x v="57"/>
    <n v="257.63"/>
    <s v="mileage"/>
    <x v="2"/>
  </r>
  <r>
    <x v="57"/>
    <n v="6.5"/>
    <s v="Sum of Approved Duty Subsistance Allowance (Itemise list)"/>
    <x v="3"/>
  </r>
  <r>
    <x v="57"/>
    <n v="371.4"/>
    <s v="Sum of Approved Duty Travel (Taxi)"/>
    <x v="2"/>
  </r>
  <r>
    <x v="57"/>
    <n v="1578.97"/>
    <s v="Sum of Conference Travel (Rail)"/>
    <x v="2"/>
  </r>
  <r>
    <x v="57"/>
    <n v="1065.03"/>
    <s v="Sum of Conference Travel (Flight)"/>
    <x v="2"/>
  </r>
  <r>
    <x v="57"/>
    <n v="558.70000000000005"/>
    <s v="Sum of Confence Travel (Taxi)"/>
    <x v="2"/>
  </r>
  <r>
    <x v="57"/>
    <n v="11"/>
    <s v="Sum of Conference Subsistance (over 24 hours) (Itemise list)"/>
    <x v="3"/>
  </r>
  <r>
    <x v="57"/>
    <n v="57.98"/>
    <s v="Conference park and ride"/>
    <x v="2"/>
  </r>
  <r>
    <x v="57"/>
    <n v="12.66"/>
    <s v="Sum of Conference Subsistance (over 24 hours) Meals"/>
    <x v="3"/>
  </r>
  <r>
    <x v="57"/>
    <n v="60.24"/>
    <s v="Sum of Conference Subsistance (Hotel)"/>
    <x v="3"/>
  </r>
  <r>
    <x v="57"/>
    <n v="535.74"/>
    <s v="Sum of Conference Accommodation Cost"/>
    <x v="3"/>
  </r>
  <r>
    <x v="57"/>
    <n v="222.5"/>
    <s v="Sum of Conference Subsistance (Hotel)2"/>
    <x v="3"/>
  </r>
  <r>
    <x v="57"/>
    <n v="2.5"/>
    <s v="Sum of Senior Railcard"/>
    <x v="2"/>
  </r>
  <r>
    <x v="52"/>
    <n v="28.46"/>
    <s v="Conf travel rail"/>
    <x v="2"/>
  </r>
  <r>
    <x v="52"/>
    <n v="294.75"/>
    <s v="Conf travel flight"/>
    <x v="2"/>
  </r>
  <r>
    <x v="48"/>
    <n v="60.24"/>
    <s v="Conf subsistence hotel"/>
    <x v="3"/>
  </r>
  <r>
    <x v="60"/>
    <m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s v="Amar"/>
    <s v="Joe"/>
    <x v="0"/>
    <n v="638.91999999999996"/>
    <n v="213"/>
    <m/>
    <m/>
    <m/>
    <m/>
    <m/>
    <m/>
    <m/>
    <m/>
    <m/>
    <m/>
    <m/>
    <m/>
    <m/>
    <m/>
    <m/>
    <m/>
    <m/>
    <m/>
    <m/>
    <n v="851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426"/>
    <m/>
    <m/>
    <m/>
    <m/>
    <m/>
    <m/>
    <m/>
    <m/>
    <m/>
    <m/>
    <m/>
    <m/>
    <m/>
    <m/>
    <m/>
    <m/>
    <n v="21.76"/>
    <m/>
    <n v="2.5"/>
    <n v="1089.18"/>
  </r>
  <r>
    <s v="Bell"/>
    <s v="Joanne"/>
    <x v="3"/>
    <n v="638.91999999999996"/>
    <m/>
    <m/>
    <m/>
    <m/>
    <m/>
    <m/>
    <m/>
    <m/>
    <m/>
    <m/>
    <m/>
    <m/>
    <m/>
    <m/>
    <m/>
    <m/>
    <n v="14.99"/>
    <n v="19.63"/>
    <m/>
    <m/>
    <n v="673.54"/>
  </r>
  <r>
    <s v="Boyack"/>
    <s v="Peter"/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m/>
    <m/>
    <m/>
    <m/>
    <m/>
    <m/>
    <m/>
    <m/>
    <m/>
    <m/>
    <m/>
    <m/>
    <m/>
    <m/>
    <m/>
    <m/>
    <m/>
    <m/>
    <m/>
    <m/>
    <m/>
    <n v="0"/>
  </r>
  <r>
    <s v="Clare"/>
    <s v="Michael"/>
    <x v="7"/>
    <n v="638.91999999999996"/>
    <n v="514.46"/>
    <m/>
    <m/>
    <m/>
    <m/>
    <m/>
    <m/>
    <m/>
    <m/>
    <m/>
    <m/>
    <m/>
    <m/>
    <m/>
    <m/>
    <m/>
    <n v="14.99"/>
    <n v="21.76"/>
    <n v="138.5"/>
    <m/>
    <n v="1328.63"/>
  </r>
  <r>
    <s v="Cunningham"/>
    <s v="Fay"/>
    <x v="8"/>
    <n v="638.91999999999996"/>
    <n v="1020.08"/>
    <m/>
    <m/>
    <n v="35.4"/>
    <m/>
    <m/>
    <m/>
    <m/>
    <m/>
    <m/>
    <m/>
    <m/>
    <m/>
    <m/>
    <m/>
    <m/>
    <n v="14.99"/>
    <n v="21.76"/>
    <n v="85.17"/>
    <m/>
    <n v="1816.3200000000002"/>
  </r>
  <r>
    <s v="Dean"/>
    <s v="Stephen"/>
    <x v="9"/>
    <n v="638.91999999999996"/>
    <m/>
    <m/>
    <m/>
    <m/>
    <m/>
    <m/>
    <m/>
    <m/>
    <m/>
    <m/>
    <m/>
    <m/>
    <m/>
    <m/>
    <m/>
    <m/>
    <m/>
    <m/>
    <m/>
    <m/>
    <n v="638.91999999999996"/>
  </r>
  <r>
    <s v="Dick"/>
    <s v="Norman"/>
    <x v="10"/>
    <n v="638.91999999999996"/>
    <n v="213"/>
    <m/>
    <m/>
    <m/>
    <m/>
    <m/>
    <m/>
    <m/>
    <m/>
    <m/>
    <m/>
    <m/>
    <m/>
    <m/>
    <m/>
    <m/>
    <n v="14.99"/>
    <n v="19.63"/>
    <m/>
    <n v="2.5"/>
    <n v="889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020.08"/>
    <n v="35.1"/>
    <m/>
    <n v="9.6"/>
    <n v="513.84"/>
    <m/>
    <m/>
    <n v="79.2"/>
    <m/>
    <m/>
    <m/>
    <m/>
    <n v="354"/>
    <n v="71.5"/>
    <m/>
    <n v="79.5"/>
    <n v="14.99"/>
    <n v="19.63"/>
    <m/>
    <m/>
    <n v="2836.3599999999997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213"/>
    <m/>
    <m/>
    <m/>
    <m/>
    <m/>
    <m/>
    <m/>
    <m/>
    <m/>
    <m/>
    <m/>
    <m/>
    <m/>
    <m/>
    <m/>
    <m/>
    <m/>
    <m/>
    <m/>
    <n v="851.92"/>
  </r>
  <r>
    <s v="Ellison"/>
    <s v="Adam"/>
    <x v="15"/>
    <n v="638.91999999999996"/>
    <n v="213"/>
    <m/>
    <m/>
    <m/>
    <m/>
    <m/>
    <m/>
    <m/>
    <m/>
    <m/>
    <m/>
    <m/>
    <m/>
    <m/>
    <m/>
    <m/>
    <m/>
    <m/>
    <m/>
    <m/>
    <n v="851.92"/>
  </r>
  <r>
    <s v="Flynn"/>
    <s v="Wilf"/>
    <x v="16"/>
    <n v="638.91999999999996"/>
    <n v="514.48"/>
    <m/>
    <m/>
    <m/>
    <m/>
    <m/>
    <m/>
    <m/>
    <m/>
    <m/>
    <m/>
    <m/>
    <m/>
    <m/>
    <m/>
    <m/>
    <m/>
    <n v="19.63"/>
    <m/>
    <n v="2.5"/>
    <n v="1175.5300000000002"/>
  </r>
  <r>
    <s v="Foreman"/>
    <s v="James"/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Francis"/>
    <s v="David"/>
    <x v="18"/>
    <m/>
    <m/>
    <m/>
    <m/>
    <m/>
    <m/>
    <m/>
    <m/>
    <m/>
    <m/>
    <m/>
    <m/>
    <m/>
    <m/>
    <m/>
    <m/>
    <m/>
    <m/>
    <m/>
    <m/>
    <m/>
    <n v="0"/>
  </r>
  <r>
    <s v="Gibson"/>
    <s v="Ernest"/>
    <x v="19"/>
    <n v="638.91999999999996"/>
    <n v="639"/>
    <m/>
    <m/>
    <m/>
    <m/>
    <m/>
    <m/>
    <m/>
    <m/>
    <m/>
    <m/>
    <m/>
    <m/>
    <m/>
    <m/>
    <m/>
    <m/>
    <n v="19.63"/>
    <m/>
    <m/>
    <n v="1297.550000000000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s v="Hetherington"/>
    <s v="Anne"/>
    <x v="22"/>
    <n v="638.91999999999996"/>
    <n v="426"/>
    <m/>
    <m/>
    <m/>
    <m/>
    <m/>
    <m/>
    <m/>
    <m/>
    <m/>
    <m/>
    <m/>
    <m/>
    <m/>
    <m/>
    <m/>
    <m/>
    <m/>
    <m/>
    <n v="2.5"/>
    <n v="1067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Huntley"/>
    <s v="Audrey"/>
    <x v="24"/>
    <n v="638.91999999999996"/>
    <n v="426"/>
    <m/>
    <m/>
    <m/>
    <m/>
    <m/>
    <m/>
    <m/>
    <m/>
    <m/>
    <m/>
    <m/>
    <m/>
    <m/>
    <m/>
    <m/>
    <n v="0"/>
    <m/>
    <n v="136.66999999999999"/>
    <m/>
    <n v="1201.5900000000001"/>
  </r>
  <r>
    <s v="Keegan"/>
    <s v="Joan"/>
    <x v="25"/>
    <n v="638.91999999999996"/>
    <m/>
    <m/>
    <m/>
    <m/>
    <m/>
    <m/>
    <m/>
    <m/>
    <m/>
    <m/>
    <m/>
    <m/>
    <m/>
    <m/>
    <m/>
    <m/>
    <m/>
    <m/>
    <m/>
    <n v="2.5"/>
    <n v="641.41999999999996"/>
  </r>
  <r>
    <s v="Kerr"/>
    <s v="Alan"/>
    <x v="26"/>
    <n v="638.91999999999996"/>
    <n v="1491.17"/>
    <m/>
    <m/>
    <m/>
    <m/>
    <m/>
    <m/>
    <m/>
    <m/>
    <m/>
    <m/>
    <m/>
    <m/>
    <m/>
    <m/>
    <m/>
    <n v="14.99"/>
    <n v="19.63"/>
    <m/>
    <m/>
    <n v="2164.71"/>
  </r>
  <r>
    <s v="Kilgour"/>
    <s v="Geraldine"/>
    <x v="27"/>
    <n v="638.91999999999996"/>
    <n v="426"/>
    <m/>
    <m/>
    <m/>
    <m/>
    <m/>
    <m/>
    <m/>
    <m/>
    <m/>
    <m/>
    <m/>
    <m/>
    <m/>
    <m/>
    <m/>
    <m/>
    <m/>
    <m/>
    <m/>
    <n v="1064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n v="28.8"/>
    <n v="34.24"/>
    <m/>
    <m/>
    <m/>
    <m/>
    <m/>
    <m/>
    <m/>
    <m/>
    <m/>
    <m/>
    <m/>
    <m/>
    <m/>
    <n v="14.99"/>
    <n v="8.89"/>
    <m/>
    <m/>
    <n v="1745.92"/>
  </r>
  <r>
    <s v="Malcolm"/>
    <s v="Iain"/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s v="Maxwell"/>
    <s v="Katherine"/>
    <x v="31"/>
    <n v="638.91999999999996"/>
    <n v="213"/>
    <m/>
    <m/>
    <m/>
    <m/>
    <m/>
    <m/>
    <m/>
    <m/>
    <m/>
    <m/>
    <m/>
    <m/>
    <m/>
    <m/>
    <m/>
    <m/>
    <m/>
    <n v="145"/>
    <m/>
    <n v="996.92"/>
  </r>
  <r>
    <s v="Maxwell"/>
    <s v="Nancy"/>
    <x v="32"/>
    <n v="638.91999999999996"/>
    <n v="1020.08"/>
    <n v="14.4"/>
    <m/>
    <n v="10.8"/>
    <m/>
    <m/>
    <m/>
    <m/>
    <m/>
    <m/>
    <m/>
    <m/>
    <m/>
    <m/>
    <m/>
    <m/>
    <n v="14.99"/>
    <n v="19.63"/>
    <m/>
    <n v="2.5"/>
    <n v="1721.3200000000002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213"/>
    <m/>
    <m/>
    <m/>
    <m/>
    <m/>
    <m/>
    <m/>
    <m/>
    <m/>
    <m/>
    <m/>
    <m/>
    <m/>
    <m/>
    <m/>
    <m/>
    <m/>
    <m/>
    <m/>
    <n v="851.92"/>
  </r>
  <r>
    <s v="McMillan"/>
    <s v="Audrey"/>
    <x v="36"/>
    <n v="638.91999999999996"/>
    <n v="852.17"/>
    <m/>
    <m/>
    <m/>
    <m/>
    <m/>
    <m/>
    <m/>
    <m/>
    <m/>
    <m/>
    <m/>
    <m/>
    <m/>
    <m/>
    <m/>
    <n v="14.99"/>
    <n v="19.63"/>
    <n v="206.5"/>
    <m/>
    <n v="1732.21"/>
  </r>
  <r>
    <s v="Milburn"/>
    <s v="Jeffery"/>
    <x v="37"/>
    <n v="638.91999999999996"/>
    <m/>
    <m/>
    <m/>
    <m/>
    <m/>
    <m/>
    <m/>
    <m/>
    <m/>
    <m/>
    <m/>
    <m/>
    <m/>
    <m/>
    <m/>
    <m/>
    <n v="14.99"/>
    <n v="0"/>
    <m/>
    <m/>
    <n v="653.91"/>
  </r>
  <r>
    <s v="Milburn"/>
    <s v="Paul"/>
    <x v="38"/>
    <m/>
    <m/>
    <m/>
    <m/>
    <m/>
    <m/>
    <m/>
    <m/>
    <m/>
    <m/>
    <m/>
    <m/>
    <m/>
    <m/>
    <m/>
    <m/>
    <m/>
    <m/>
    <m/>
    <m/>
    <m/>
    <n v="0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s v="Perry"/>
    <s v="James"/>
    <x v="40"/>
    <n v="638.91999999999996"/>
    <n v="426"/>
    <m/>
    <m/>
    <n v="18"/>
    <m/>
    <m/>
    <m/>
    <m/>
    <m/>
    <m/>
    <m/>
    <m/>
    <m/>
    <m/>
    <m/>
    <m/>
    <m/>
    <n v="19.63"/>
    <m/>
    <n v="2.5"/>
    <n v="1105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426"/>
    <m/>
    <m/>
    <m/>
    <m/>
    <m/>
    <m/>
    <m/>
    <m/>
    <m/>
    <m/>
    <m/>
    <m/>
    <m/>
    <m/>
    <m/>
    <n v="14.99"/>
    <n v="19.63"/>
    <m/>
    <m/>
    <n v="1099.5400000000002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639"/>
    <m/>
    <m/>
    <m/>
    <m/>
    <m/>
    <m/>
    <m/>
    <m/>
    <m/>
    <m/>
    <m/>
    <m/>
    <m/>
    <m/>
    <m/>
    <m/>
    <m/>
    <m/>
    <n v="2.5"/>
    <n v="1280.42"/>
  </r>
  <r>
    <s v="Roberts"/>
    <s v="Keith"/>
    <x v="45"/>
    <m/>
    <m/>
    <m/>
    <m/>
    <m/>
    <m/>
    <m/>
    <m/>
    <m/>
    <m/>
    <m/>
    <m/>
    <m/>
    <m/>
    <m/>
    <m/>
    <m/>
    <m/>
    <m/>
    <m/>
    <m/>
    <n v="0"/>
  </r>
  <r>
    <s v="Robertson"/>
    <s v="John"/>
    <x v="46"/>
    <m/>
    <m/>
    <m/>
    <m/>
    <m/>
    <m/>
    <m/>
    <m/>
    <m/>
    <m/>
    <m/>
    <m/>
    <m/>
    <m/>
    <m/>
    <m/>
    <m/>
    <m/>
    <m/>
    <m/>
    <m/>
    <n v="0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n v="-58.42"/>
    <n v="2.5"/>
    <n v="617.62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45.4"/>
    <m/>
    <m/>
    <m/>
    <m/>
    <m/>
    <m/>
    <m/>
    <m/>
    <m/>
    <m/>
    <m/>
    <m/>
    <m/>
    <m/>
    <m/>
    <n v="2.5"/>
    <n v="1706.9"/>
  </r>
  <r>
    <s v="Stephenson"/>
    <s v="Kenneth"/>
    <x v="50"/>
    <n v="638.91999999999996"/>
    <m/>
    <m/>
    <m/>
    <m/>
    <m/>
    <m/>
    <m/>
    <m/>
    <m/>
    <m/>
    <m/>
    <m/>
    <m/>
    <m/>
    <m/>
    <m/>
    <m/>
    <n v="19.63"/>
    <n v="184.21"/>
    <m/>
    <n v="842.76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m/>
    <m/>
    <m/>
    <m/>
    <m/>
    <m/>
    <m/>
    <m/>
    <m/>
    <m/>
    <m/>
    <m/>
    <m/>
    <m/>
    <m/>
    <m/>
    <m/>
    <n v="21.76"/>
    <m/>
    <m/>
    <n v="660.68"/>
  </r>
  <r>
    <s v="Taylor"/>
    <s v="Judith"/>
    <x v="53"/>
    <m/>
    <m/>
    <m/>
    <m/>
    <m/>
    <m/>
    <m/>
    <m/>
    <m/>
    <m/>
    <m/>
    <m/>
    <m/>
    <m/>
    <m/>
    <m/>
    <m/>
    <m/>
    <m/>
    <m/>
    <m/>
    <n v="0"/>
  </r>
  <r>
    <s v="Thompson"/>
    <s v="Glen"/>
    <x v="54"/>
    <m/>
    <m/>
    <m/>
    <m/>
    <m/>
    <m/>
    <m/>
    <m/>
    <m/>
    <m/>
    <m/>
    <m/>
    <m/>
    <m/>
    <m/>
    <m/>
    <m/>
    <m/>
    <m/>
    <m/>
    <m/>
    <n v="0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m/>
    <m/>
    <m/>
    <m/>
    <m/>
    <m/>
    <m/>
    <m/>
    <m/>
    <m/>
    <m/>
    <m/>
    <m/>
    <m/>
    <m/>
    <m/>
    <m/>
    <n v="19.63"/>
    <m/>
    <m/>
    <n v="658.55"/>
  </r>
  <r>
    <s v="Amar"/>
    <s v="Joe"/>
    <x v="0"/>
    <n v="638.91999999999996"/>
    <n v="329.8"/>
    <m/>
    <m/>
    <m/>
    <m/>
    <m/>
    <m/>
    <m/>
    <m/>
    <m/>
    <m/>
    <m/>
    <m/>
    <m/>
    <m/>
    <m/>
    <m/>
    <m/>
    <m/>
    <m/>
    <n v="968.72"/>
  </r>
  <r>
    <s v="Anglin"/>
    <s v="John"/>
    <x v="1"/>
    <n v="638.91999999999996"/>
    <n v="1020.08"/>
    <m/>
    <m/>
    <n v="23.8"/>
    <n v="271.8"/>
    <m/>
    <m/>
    <m/>
    <m/>
    <m/>
    <m/>
    <m/>
    <m/>
    <m/>
    <m/>
    <m/>
    <m/>
    <m/>
    <m/>
    <m/>
    <n v="1954.6"/>
  </r>
  <r>
    <s v="Atkinson"/>
    <s v="Joan"/>
    <x v="2"/>
    <n v="638.91999999999996"/>
    <n v="751.79"/>
    <m/>
    <m/>
    <m/>
    <m/>
    <m/>
    <m/>
    <m/>
    <m/>
    <m/>
    <m/>
    <m/>
    <m/>
    <m/>
    <m/>
    <m/>
    <m/>
    <n v="21.76"/>
    <m/>
    <n v="2.5"/>
    <n v="1414.97"/>
  </r>
  <r>
    <s v="Bell"/>
    <s v="Joanne"/>
    <x v="3"/>
    <n v="638.91999999999996"/>
    <n v="116.81"/>
    <m/>
    <m/>
    <m/>
    <m/>
    <m/>
    <m/>
    <m/>
    <m/>
    <m/>
    <m/>
    <m/>
    <m/>
    <m/>
    <m/>
    <m/>
    <n v="14.99"/>
    <n v="19.63"/>
    <m/>
    <m/>
    <n v="790.35"/>
  </r>
  <r>
    <s v="Boyack"/>
    <s v="Peter"/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515.26"/>
    <m/>
    <m/>
    <m/>
    <m/>
    <m/>
    <m/>
    <m/>
    <m/>
    <m/>
    <m/>
    <m/>
    <m/>
    <m/>
    <m/>
    <m/>
    <m/>
    <m/>
    <m/>
    <m/>
    <m/>
    <n v="515.26"/>
  </r>
  <r>
    <s v="Clare"/>
    <s v="Michael"/>
    <x v="7"/>
    <n v="123.66"/>
    <n v="99.57"/>
    <m/>
    <m/>
    <m/>
    <m/>
    <m/>
    <m/>
    <m/>
    <m/>
    <m/>
    <m/>
    <m/>
    <m/>
    <m/>
    <m/>
    <m/>
    <n v="2.9"/>
    <n v="21.76"/>
    <m/>
    <m/>
    <n v="247.89"/>
  </r>
  <r>
    <s v="Cunningham"/>
    <s v="Fay"/>
    <x v="8"/>
    <n v="123.66"/>
    <n v="197.43"/>
    <m/>
    <m/>
    <m/>
    <m/>
    <m/>
    <m/>
    <m/>
    <m/>
    <m/>
    <m/>
    <m/>
    <m/>
    <m/>
    <m/>
    <m/>
    <n v="2.9"/>
    <n v="21.76"/>
    <m/>
    <m/>
    <n v="345.75"/>
  </r>
  <r>
    <s v="Dean"/>
    <s v="Stephen"/>
    <x v="9"/>
    <n v="638.91999999999996"/>
    <n v="116.81"/>
    <m/>
    <m/>
    <m/>
    <m/>
    <m/>
    <m/>
    <m/>
    <m/>
    <m/>
    <m/>
    <m/>
    <m/>
    <m/>
    <m/>
    <m/>
    <m/>
    <m/>
    <m/>
    <m/>
    <n v="755.73"/>
  </r>
  <r>
    <s v="Dick"/>
    <s v="Norman"/>
    <x v="10"/>
    <n v="638.91999999999996"/>
    <n v="96.19"/>
    <m/>
    <m/>
    <m/>
    <m/>
    <m/>
    <m/>
    <m/>
    <m/>
    <m/>
    <m/>
    <m/>
    <m/>
    <m/>
    <m/>
    <m/>
    <n v="14.99"/>
    <n v="19.63"/>
    <m/>
    <n v="2.5"/>
    <n v="772.2299999999999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278.42"/>
    <n v="70"/>
    <m/>
    <n v="5.7"/>
    <m/>
    <m/>
    <m/>
    <m/>
    <m/>
    <m/>
    <m/>
    <m/>
    <m/>
    <m/>
    <m/>
    <m/>
    <n v="14.99"/>
    <n v="19.63"/>
    <m/>
    <m/>
    <n v="2027.6600000000003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329.8"/>
    <m/>
    <m/>
    <m/>
    <m/>
    <m/>
    <m/>
    <m/>
    <m/>
    <m/>
    <m/>
    <m/>
    <m/>
    <m/>
    <m/>
    <m/>
    <m/>
    <m/>
    <m/>
    <m/>
    <n v="968.72"/>
  </r>
  <r>
    <s v="Ellison"/>
    <s v="Adam"/>
    <x v="15"/>
    <n v="638.91999999999996"/>
    <n v="329.8"/>
    <m/>
    <m/>
    <m/>
    <m/>
    <m/>
    <m/>
    <m/>
    <m/>
    <m/>
    <m/>
    <m/>
    <m/>
    <m/>
    <m/>
    <m/>
    <m/>
    <m/>
    <m/>
    <m/>
    <n v="968.72"/>
  </r>
  <r>
    <s v="Flynn"/>
    <s v="Wilf"/>
    <x v="16"/>
    <n v="638.91999999999996"/>
    <n v="514.48"/>
    <m/>
    <m/>
    <n v="0"/>
    <n v="342.24"/>
    <m/>
    <m/>
    <n v="30"/>
    <m/>
    <m/>
    <m/>
    <m/>
    <n v="395"/>
    <n v="141.24"/>
    <m/>
    <n v="26.27"/>
    <m/>
    <n v="19.63"/>
    <m/>
    <n v="2.5"/>
    <n v="2110.2800000000002"/>
  </r>
  <r>
    <s v="Foreman"/>
    <s v="James"/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Francis"/>
    <s v="David"/>
    <x v="18"/>
    <n v="515.26"/>
    <m/>
    <m/>
    <m/>
    <m/>
    <m/>
    <m/>
    <m/>
    <m/>
    <m/>
    <m/>
    <m/>
    <m/>
    <m/>
    <m/>
    <m/>
    <m/>
    <m/>
    <m/>
    <m/>
    <m/>
    <n v="515.26"/>
  </r>
  <r>
    <s v="Gibson"/>
    <s v="Ernest"/>
    <x v="19"/>
    <n v="638.91999999999996"/>
    <n v="755.9"/>
    <m/>
    <m/>
    <m/>
    <m/>
    <m/>
    <m/>
    <m/>
    <m/>
    <m/>
    <m/>
    <m/>
    <m/>
    <m/>
    <m/>
    <m/>
    <m/>
    <n v="19.63"/>
    <m/>
    <m/>
    <n v="1414.45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n v="29.8"/>
    <m/>
    <m/>
    <m/>
    <m/>
    <m/>
    <m/>
    <m/>
    <m/>
    <m/>
    <m/>
    <m/>
    <m/>
    <m/>
    <m/>
    <m/>
    <n v="2.5"/>
    <n v="1097.22"/>
  </r>
  <r>
    <s v="Hetherington"/>
    <s v="Anne"/>
    <x v="22"/>
    <n v="638.91999999999996"/>
    <n v="543"/>
    <m/>
    <m/>
    <m/>
    <m/>
    <m/>
    <m/>
    <m/>
    <m/>
    <m/>
    <m/>
    <m/>
    <m/>
    <m/>
    <m/>
    <m/>
    <m/>
    <m/>
    <m/>
    <n v="2.5"/>
    <n v="1184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Huntley"/>
    <s v="Audrey"/>
    <x v="24"/>
    <n v="123.66"/>
    <n v="82.45"/>
    <m/>
    <m/>
    <m/>
    <m/>
    <m/>
    <m/>
    <m/>
    <m/>
    <m/>
    <m/>
    <m/>
    <m/>
    <m/>
    <m/>
    <m/>
    <m/>
    <m/>
    <m/>
    <m/>
    <n v="206.11"/>
  </r>
  <r>
    <s v="Keegan"/>
    <s v="Joan"/>
    <x v="25"/>
    <n v="638.91999999999996"/>
    <n v="116.81"/>
    <m/>
    <m/>
    <n v="11.2"/>
    <m/>
    <m/>
    <m/>
    <m/>
    <m/>
    <m/>
    <m/>
    <m/>
    <m/>
    <m/>
    <m/>
    <m/>
    <m/>
    <m/>
    <m/>
    <n v="2.5"/>
    <n v="769.43000000000006"/>
  </r>
  <r>
    <s v="Kerr"/>
    <s v="Alan"/>
    <x v="26"/>
    <n v="638.91999999999996"/>
    <n v="1232.83"/>
    <m/>
    <m/>
    <m/>
    <m/>
    <m/>
    <m/>
    <m/>
    <m/>
    <m/>
    <m/>
    <m/>
    <m/>
    <m/>
    <m/>
    <m/>
    <n v="14.99"/>
    <n v="19.63"/>
    <m/>
    <m/>
    <n v="1906.3700000000001"/>
  </r>
  <r>
    <s v="Kilgour"/>
    <s v="Geraldine"/>
    <x v="27"/>
    <n v="638.91999999999996"/>
    <n v="542.80999999999995"/>
    <m/>
    <m/>
    <m/>
    <m/>
    <m/>
    <m/>
    <m/>
    <m/>
    <m/>
    <m/>
    <m/>
    <m/>
    <m/>
    <m/>
    <m/>
    <m/>
    <m/>
    <m/>
    <m/>
    <n v="1181.73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n v="24.75"/>
    <n v="34.24"/>
    <m/>
    <n v="202.99"/>
    <m/>
    <m/>
    <m/>
    <n v="14.5"/>
    <m/>
    <m/>
    <m/>
    <m/>
    <n v="89.5"/>
    <m/>
    <n v="17.579999999999998"/>
    <n v="14.99"/>
    <n v="8.89"/>
    <m/>
    <m/>
    <n v="2066.4399999999996"/>
  </r>
  <r>
    <s v="Malcolm"/>
    <s v="Iain"/>
    <x v="30"/>
    <n v="638.91999999999996"/>
    <n v="2343.42"/>
    <m/>
    <m/>
    <m/>
    <n v="751.92"/>
    <m/>
    <m/>
    <m/>
    <m/>
    <m/>
    <m/>
    <m/>
    <m/>
    <m/>
    <m/>
    <m/>
    <m/>
    <n v="21.76"/>
    <m/>
    <m/>
    <n v="3756.0200000000004"/>
  </r>
  <r>
    <s v="Maxwell"/>
    <s v="Katherine"/>
    <x v="31"/>
    <n v="123.66"/>
    <n v="41.23"/>
    <m/>
    <m/>
    <m/>
    <m/>
    <m/>
    <m/>
    <m/>
    <m/>
    <m/>
    <m/>
    <m/>
    <m/>
    <m/>
    <m/>
    <m/>
    <m/>
    <m/>
    <m/>
    <m/>
    <n v="164.89"/>
  </r>
  <r>
    <s v="Maxwell"/>
    <s v="Nancy"/>
    <x v="32"/>
    <n v="638.91999999999996"/>
    <n v="1020.08"/>
    <n v="34.200000000000003"/>
    <m/>
    <m/>
    <m/>
    <m/>
    <m/>
    <m/>
    <m/>
    <m/>
    <m/>
    <m/>
    <m/>
    <m/>
    <m/>
    <m/>
    <n v="14.99"/>
    <n v="19.63"/>
    <m/>
    <n v="2.5"/>
    <n v="1730.3200000000002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329.8"/>
    <m/>
    <m/>
    <m/>
    <m/>
    <m/>
    <m/>
    <m/>
    <m/>
    <m/>
    <m/>
    <m/>
    <m/>
    <m/>
    <m/>
    <m/>
    <m/>
    <m/>
    <m/>
    <m/>
    <n v="968.72"/>
  </r>
  <r>
    <s v="McMillan"/>
    <s v="Audrey"/>
    <x v="36"/>
    <n v="123.66"/>
    <n v="164.94"/>
    <m/>
    <m/>
    <m/>
    <m/>
    <m/>
    <m/>
    <m/>
    <m/>
    <m/>
    <m/>
    <m/>
    <m/>
    <m/>
    <m/>
    <m/>
    <n v="2.9"/>
    <n v="19.63"/>
    <m/>
    <m/>
    <n v="311.13"/>
  </r>
  <r>
    <s v="Milburn"/>
    <s v="Jeffery"/>
    <x v="37"/>
    <n v="638.91999999999996"/>
    <n v="116.81"/>
    <m/>
    <m/>
    <m/>
    <m/>
    <m/>
    <m/>
    <m/>
    <m/>
    <m/>
    <m/>
    <m/>
    <m/>
    <m/>
    <m/>
    <m/>
    <n v="14.99"/>
    <n v="0"/>
    <m/>
    <m/>
    <n v="770.72"/>
  </r>
  <r>
    <s v="Milburn"/>
    <s v="Paul"/>
    <x v="38"/>
    <n v="515.26"/>
    <m/>
    <m/>
    <m/>
    <m/>
    <m/>
    <m/>
    <m/>
    <m/>
    <m/>
    <m/>
    <m/>
    <m/>
    <m/>
    <m/>
    <m/>
    <m/>
    <m/>
    <m/>
    <m/>
    <m/>
    <n v="515.2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469.01"/>
    <m/>
    <m/>
    <m/>
    <m/>
    <m/>
    <m/>
    <m/>
    <m/>
    <m/>
    <m/>
    <m/>
    <m/>
    <m/>
    <m/>
    <m/>
    <n v="14.99"/>
    <n v="19.63"/>
    <m/>
    <m/>
    <n v="1142.55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522.19000000000005"/>
    <m/>
    <m/>
    <m/>
    <m/>
    <m/>
    <m/>
    <m/>
    <m/>
    <m/>
    <m/>
    <m/>
    <m/>
    <m/>
    <m/>
    <m/>
    <m/>
    <m/>
    <m/>
    <n v="2.5"/>
    <n v="1163.6100000000001"/>
  </r>
  <r>
    <s v="Roberts"/>
    <s v="Keith"/>
    <x v="45"/>
    <n v="515.26"/>
    <m/>
    <m/>
    <m/>
    <m/>
    <m/>
    <m/>
    <m/>
    <m/>
    <m/>
    <m/>
    <m/>
    <m/>
    <m/>
    <m/>
    <m/>
    <m/>
    <m/>
    <m/>
    <m/>
    <m/>
    <n v="515.26"/>
  </r>
  <r>
    <s v="Robertson"/>
    <s v="John"/>
    <x v="46"/>
    <n v="515.26"/>
    <n v="116.81"/>
    <m/>
    <m/>
    <m/>
    <m/>
    <m/>
    <m/>
    <m/>
    <m/>
    <m/>
    <m/>
    <m/>
    <m/>
    <m/>
    <m/>
    <m/>
    <m/>
    <m/>
    <m/>
    <m/>
    <n v="632.06999999999994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30.6"/>
    <m/>
    <m/>
    <m/>
    <m/>
    <m/>
    <m/>
    <m/>
    <m/>
    <m/>
    <m/>
    <m/>
    <m/>
    <m/>
    <m/>
    <m/>
    <n v="2.5"/>
    <n v="1692.1"/>
  </r>
  <r>
    <s v="Stephenson"/>
    <s v="Kenneth"/>
    <x v="50"/>
    <n v="288.54000000000002"/>
    <m/>
    <m/>
    <m/>
    <m/>
    <m/>
    <m/>
    <m/>
    <m/>
    <m/>
    <m/>
    <m/>
    <m/>
    <m/>
    <m/>
    <m/>
    <m/>
    <m/>
    <n v="19.63"/>
    <m/>
    <m/>
    <n v="308.17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233.61"/>
    <m/>
    <m/>
    <m/>
    <m/>
    <m/>
    <m/>
    <m/>
    <m/>
    <m/>
    <m/>
    <m/>
    <m/>
    <m/>
    <m/>
    <m/>
    <m/>
    <n v="21.76"/>
    <m/>
    <m/>
    <n v="894.29"/>
  </r>
  <r>
    <s v="Taylor"/>
    <s v="Judith"/>
    <x v="53"/>
    <n v="515.26"/>
    <n v="116.81"/>
    <m/>
    <m/>
    <m/>
    <m/>
    <m/>
    <m/>
    <m/>
    <m/>
    <m/>
    <m/>
    <m/>
    <m/>
    <m/>
    <m/>
    <m/>
    <m/>
    <m/>
    <m/>
    <m/>
    <n v="632.06999999999994"/>
  </r>
  <r>
    <s v="Thompson"/>
    <s v="Glen"/>
    <x v="54"/>
    <n v="515.26"/>
    <m/>
    <m/>
    <m/>
    <m/>
    <m/>
    <m/>
    <m/>
    <m/>
    <m/>
    <m/>
    <m/>
    <m/>
    <m/>
    <m/>
    <m/>
    <m/>
    <m/>
    <m/>
    <m/>
    <m/>
    <n v="515.2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n v="116.81"/>
    <m/>
    <m/>
    <m/>
    <m/>
    <m/>
    <m/>
    <m/>
    <m/>
    <m/>
    <m/>
    <m/>
    <m/>
    <m/>
    <m/>
    <m/>
    <m/>
    <n v="19.63"/>
    <m/>
    <m/>
    <n v="775.36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Dix"/>
    <s v="Robert"/>
    <x v="11"/>
    <n v="638.91999999999996"/>
    <n v="852.17"/>
    <m/>
    <m/>
    <m/>
    <n v="28.46"/>
    <n v="294.75"/>
    <m/>
    <m/>
    <m/>
    <m/>
    <m/>
    <m/>
    <m/>
    <m/>
    <m/>
    <m/>
    <m/>
    <n v="19.63"/>
    <m/>
    <n v="3.04"/>
    <n v="1836.97"/>
  </r>
  <r>
    <s v="Dixon"/>
    <s v="Tracey"/>
    <x v="12"/>
    <n v="638.91999999999996"/>
    <n v="1491.17"/>
    <n v="8.1"/>
    <m/>
    <n v="106.4"/>
    <n v="28.4"/>
    <n v="294.75"/>
    <m/>
    <n v="118.2"/>
    <m/>
    <m/>
    <m/>
    <m/>
    <m/>
    <m/>
    <m/>
    <m/>
    <n v="14.99"/>
    <n v="19.63"/>
    <m/>
    <n v="2.5"/>
    <n v="2723.06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m/>
    <m/>
    <m/>
    <m/>
    <m/>
    <m/>
    <m/>
    <m/>
    <m/>
    <m/>
    <m/>
    <m/>
    <m/>
    <m/>
    <m/>
    <m/>
    <n v="1064.92"/>
  </r>
  <r>
    <s v="Flynn"/>
    <s v="Wilf"/>
    <x v="16"/>
    <n v="638.91999999999996"/>
    <n v="514.48"/>
    <m/>
    <m/>
    <n v="0"/>
    <m/>
    <m/>
    <m/>
    <m/>
    <m/>
    <m/>
    <m/>
    <m/>
    <m/>
    <m/>
    <m/>
    <m/>
    <m/>
    <n v="19.63"/>
    <m/>
    <n v="2.5"/>
    <n v="1175.5300000000002"/>
  </r>
  <r>
    <s v="Foreman"/>
    <s v="James"/>
    <x v="17"/>
    <n v="638.91999999999996"/>
    <n v="639"/>
    <m/>
    <m/>
    <m/>
    <m/>
    <m/>
    <m/>
    <m/>
    <m/>
    <m/>
    <m/>
    <m/>
    <m/>
    <n v="77.25"/>
    <m/>
    <m/>
    <m/>
    <n v="19.63"/>
    <m/>
    <n v="2.5"/>
    <n v="1377.3000000000002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n v="44.4"/>
    <n v="116.9"/>
    <m/>
    <m/>
    <m/>
    <m/>
    <m/>
    <m/>
    <m/>
    <m/>
    <n v="189"/>
    <m/>
    <m/>
    <m/>
    <n v="19.63"/>
    <m/>
    <m/>
    <n v="1861.020000000000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s v="Hetherington"/>
    <s v="Anne"/>
    <x v="22"/>
    <n v="638.91999999999996"/>
    <n v="638.80999999999995"/>
    <m/>
    <m/>
    <m/>
    <m/>
    <m/>
    <m/>
    <m/>
    <m/>
    <m/>
    <m/>
    <m/>
    <m/>
    <m/>
    <m/>
    <m/>
    <m/>
    <m/>
    <m/>
    <n v="2.5"/>
    <n v="1280.23"/>
  </r>
  <r>
    <s v="Hobson"/>
    <s v="Gladys"/>
    <x v="23"/>
    <n v="638.91999999999996"/>
    <n v="274.25"/>
    <m/>
    <m/>
    <n v="22.4"/>
    <n v="261.7"/>
    <m/>
    <m/>
    <m/>
    <m/>
    <m/>
    <m/>
    <m/>
    <n v="282"/>
    <n v="101"/>
    <m/>
    <m/>
    <m/>
    <m/>
    <m/>
    <n v="2.5"/>
    <n v="1582.77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n v="19.8"/>
    <m/>
    <m/>
    <m/>
    <m/>
    <m/>
    <m/>
    <m/>
    <m/>
    <m/>
    <m/>
    <m/>
    <m/>
    <n v="14.99"/>
    <n v="19.63"/>
    <m/>
    <n v="2.5"/>
    <n v="1548.01"/>
  </r>
  <r>
    <s v="Malcolm"/>
    <s v="Ed"/>
    <x v="29"/>
    <n v="638.91999999999996"/>
    <n v="1020.08"/>
    <n v="27"/>
    <n v="42.8"/>
    <m/>
    <m/>
    <m/>
    <m/>
    <m/>
    <m/>
    <m/>
    <m/>
    <m/>
    <m/>
    <m/>
    <m/>
    <m/>
    <n v="14.99"/>
    <n v="8.89"/>
    <m/>
    <m/>
    <n v="1752.68"/>
  </r>
  <r>
    <s v="Malcolm"/>
    <s v="Iain"/>
    <x v="30"/>
    <n v="638.91999999999996"/>
    <n v="2343.42"/>
    <m/>
    <m/>
    <n v="10.8"/>
    <n v="1056.6500000000001"/>
    <n v="294.75"/>
    <m/>
    <m/>
    <m/>
    <m/>
    <m/>
    <m/>
    <m/>
    <n v="78.5"/>
    <m/>
    <m/>
    <m/>
    <n v="21.76"/>
    <m/>
    <m/>
    <n v="4444.8000000000011"/>
  </r>
  <r>
    <s v="Maxwell"/>
    <s v="Nancy"/>
    <x v="32"/>
    <n v="638.91999999999996"/>
    <n v="1020.08"/>
    <n v="14.4"/>
    <m/>
    <m/>
    <n v="166.24"/>
    <m/>
    <m/>
    <n v="13.8"/>
    <m/>
    <m/>
    <m/>
    <m/>
    <n v="410"/>
    <n v="131.6"/>
    <m/>
    <m/>
    <n v="14.99"/>
    <n v="19.63"/>
    <m/>
    <n v="2.5"/>
    <n v="2432.16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m/>
    <m/>
    <n v="1064.92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m/>
    <n v="2.5"/>
    <n v="869.4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n v="20.100000000000001"/>
    <m/>
    <m/>
    <m/>
    <m/>
    <m/>
    <m/>
    <m/>
    <m/>
    <m/>
    <m/>
    <m/>
    <m/>
    <m/>
    <m/>
    <m/>
    <n v="2.5"/>
    <n v="1087.52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39.6"/>
    <m/>
    <m/>
    <m/>
    <m/>
    <m/>
    <m/>
    <m/>
    <m/>
    <m/>
    <m/>
    <m/>
    <m/>
    <m/>
    <m/>
    <m/>
    <n v="2.5"/>
    <n v="1701.1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m/>
    <n v="170.72"/>
    <m/>
    <m/>
    <m/>
    <m/>
    <m/>
    <m/>
    <m/>
    <n v="75"/>
    <n v="179.4"/>
    <m/>
    <m/>
    <n v="14.99"/>
    <m/>
    <m/>
    <m/>
    <n v="1505.0300000000002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m/>
    <m/>
    <m/>
    <n v="183.07"/>
    <n v="294.75"/>
    <m/>
    <n v="20.3"/>
    <m/>
    <m/>
    <m/>
    <m/>
    <n v="179"/>
    <m/>
    <m/>
    <m/>
    <m/>
    <n v="21.76"/>
    <m/>
    <n v="2.5"/>
    <n v="2360.38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n v="81"/>
    <m/>
    <m/>
    <m/>
    <m/>
    <m/>
    <m/>
    <m/>
    <m/>
    <m/>
    <m/>
    <m/>
    <m/>
    <m/>
    <m/>
    <n v="14.99"/>
    <n v="21.76"/>
    <m/>
    <n v="2.5"/>
    <n v="972.17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491.17"/>
    <n v="42.65"/>
    <n v="6.5"/>
    <m/>
    <m/>
    <m/>
    <m/>
    <n v="45.3"/>
    <m/>
    <m/>
    <m/>
    <m/>
    <m/>
    <m/>
    <m/>
    <m/>
    <n v="14.99"/>
    <n v="19.63"/>
    <m/>
    <m/>
    <n v="2259.1600000000003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n v="334.76"/>
    <m/>
    <m/>
    <m/>
    <m/>
    <m/>
    <m/>
    <m/>
    <n v="249.95"/>
    <n v="116.1"/>
    <m/>
    <m/>
    <m/>
    <m/>
    <m/>
    <m/>
    <n v="1765.73"/>
  </r>
  <r>
    <s v="Flynn"/>
    <s v="Wilf"/>
    <x v="16"/>
    <n v="638.91999999999996"/>
    <n v="514.48"/>
    <m/>
    <m/>
    <n v="0"/>
    <m/>
    <m/>
    <m/>
    <m/>
    <m/>
    <m/>
    <m/>
    <m/>
    <m/>
    <m/>
    <m/>
    <m/>
    <m/>
    <n v="19.63"/>
    <m/>
    <n v="2.5"/>
    <n v="1175.5300000000002"/>
  </r>
  <r>
    <s v="Foreman"/>
    <s v="James"/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s v="Hetherington"/>
    <s v="Anne"/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m/>
    <n v="344.93"/>
    <m/>
    <m/>
    <m/>
    <m/>
    <m/>
    <m/>
    <m/>
    <m/>
    <m/>
    <m/>
    <m/>
    <n v="14.99"/>
    <n v="19.63"/>
    <m/>
    <m/>
    <n v="2038.5500000000002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n v="27"/>
    <n v="34.24"/>
    <m/>
    <n v="214.74"/>
    <m/>
    <m/>
    <m/>
    <m/>
    <m/>
    <m/>
    <m/>
    <m/>
    <m/>
    <n v="14.5"/>
    <m/>
    <n v="14.99"/>
    <n v="8.89"/>
    <m/>
    <m/>
    <n v="1973.3600000000001"/>
  </r>
  <r>
    <s v="Malcolm"/>
    <s v="Iain"/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s v="Maxwell"/>
    <s v="Nancy"/>
    <x v="32"/>
    <n v="638.91999999999996"/>
    <n v="1020.08"/>
    <n v="4.95"/>
    <m/>
    <m/>
    <m/>
    <m/>
    <m/>
    <m/>
    <m/>
    <m/>
    <m/>
    <m/>
    <m/>
    <m/>
    <m/>
    <m/>
    <n v="14.99"/>
    <n v="19.63"/>
    <m/>
    <n v="2.5"/>
    <n v="1701.0700000000002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m/>
    <m/>
    <n v="1064.92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m/>
    <n v="2.5"/>
    <n v="869.4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n v="34"/>
    <m/>
    <m/>
    <m/>
    <m/>
    <m/>
    <m/>
    <m/>
    <m/>
    <m/>
    <m/>
    <m/>
    <m/>
    <m/>
    <m/>
    <m/>
    <n v="2.5"/>
    <n v="1101.42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50.8"/>
    <m/>
    <m/>
    <m/>
    <m/>
    <m/>
    <m/>
    <m/>
    <m/>
    <m/>
    <m/>
    <m/>
    <m/>
    <m/>
    <m/>
    <m/>
    <n v="2.5"/>
    <n v="1712.3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491.17"/>
    <n v="48.33"/>
    <m/>
    <m/>
    <m/>
    <n v="263.75"/>
    <m/>
    <n v="93"/>
    <m/>
    <n v="11"/>
    <m/>
    <m/>
    <m/>
    <n v="261"/>
    <m/>
    <n v="71.5"/>
    <n v="14.99"/>
    <n v="19.63"/>
    <m/>
    <m/>
    <n v="2913.29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m/>
    <m/>
    <m/>
    <m/>
    <m/>
    <m/>
    <m/>
    <m/>
    <m/>
    <m/>
    <m/>
    <m/>
    <m/>
    <m/>
    <m/>
    <m/>
    <n v="1064.92"/>
  </r>
  <r>
    <s v="Flynn"/>
    <s v="Wilf"/>
    <x v="16"/>
    <n v="638.91999999999996"/>
    <n v="514.48"/>
    <m/>
    <m/>
    <m/>
    <m/>
    <m/>
    <m/>
    <m/>
    <m/>
    <m/>
    <m/>
    <m/>
    <m/>
    <m/>
    <m/>
    <m/>
    <m/>
    <n v="19.63"/>
    <m/>
    <n v="2.5"/>
    <n v="1175.5300000000002"/>
  </r>
  <r>
    <s v="Foreman"/>
    <s v="James"/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s v="Hetherington"/>
    <s v="Anne"/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n v="12.4"/>
    <m/>
    <m/>
    <m/>
    <m/>
    <m/>
    <m/>
    <m/>
    <m/>
    <m/>
    <m/>
    <m/>
    <m/>
    <n v="14.99"/>
    <n v="19.63"/>
    <m/>
    <m/>
    <n v="1706.0200000000002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n v="10.8"/>
    <n v="0"/>
    <m/>
    <m/>
    <m/>
    <m/>
    <m/>
    <m/>
    <m/>
    <m/>
    <m/>
    <m/>
    <m/>
    <m/>
    <m/>
    <n v="14.99"/>
    <n v="8.89"/>
    <m/>
    <m/>
    <n v="1693.68"/>
  </r>
  <r>
    <s v="Malcolm"/>
    <s v="Iain"/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s v="Maxwell"/>
    <s v="Nancy"/>
    <x v="32"/>
    <n v="638.91999999999996"/>
    <n v="1020.08"/>
    <n v="9.4499999999999993"/>
    <m/>
    <m/>
    <m/>
    <m/>
    <m/>
    <m/>
    <m/>
    <m/>
    <m/>
    <m/>
    <m/>
    <m/>
    <m/>
    <m/>
    <n v="14.99"/>
    <n v="19.63"/>
    <m/>
    <n v="2.5"/>
    <n v="1705.5700000000002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m/>
    <m/>
    <n v="1064.92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m/>
    <n v="2.5"/>
    <n v="869.4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n v="30.6"/>
    <m/>
    <m/>
    <m/>
    <m/>
    <m/>
    <m/>
    <m/>
    <m/>
    <m/>
    <m/>
    <m/>
    <m/>
    <m/>
    <m/>
    <m/>
    <n v="2.5"/>
    <n v="1098.02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30.4"/>
    <m/>
    <n v="263.75"/>
    <m/>
    <m/>
    <m/>
    <m/>
    <m/>
    <m/>
    <n v="570"/>
    <n v="261"/>
    <m/>
    <m/>
    <m/>
    <m/>
    <m/>
    <n v="2.5"/>
    <n v="2786.65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491.17"/>
    <n v="53.45"/>
    <m/>
    <m/>
    <m/>
    <m/>
    <m/>
    <n v="41.9"/>
    <m/>
    <m/>
    <m/>
    <m/>
    <m/>
    <m/>
    <m/>
    <m/>
    <n v="14.99"/>
    <n v="19.63"/>
    <m/>
    <m/>
    <n v="2260.06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m/>
    <m/>
    <m/>
    <m/>
    <m/>
    <m/>
    <m/>
    <m/>
    <m/>
    <m/>
    <m/>
    <m/>
    <m/>
    <m/>
    <m/>
    <m/>
    <n v="1064.92"/>
  </r>
  <r>
    <s v="Flynn"/>
    <s v="Wilf"/>
    <x v="16"/>
    <n v="638.91999999999996"/>
    <n v="514.48"/>
    <m/>
    <m/>
    <n v="0"/>
    <m/>
    <m/>
    <m/>
    <m/>
    <m/>
    <m/>
    <m/>
    <m/>
    <m/>
    <m/>
    <m/>
    <m/>
    <m/>
    <n v="19.63"/>
    <m/>
    <n v="2.5"/>
    <n v="1175.5300000000002"/>
  </r>
  <r>
    <s v="Foreman"/>
    <s v="James"/>
    <x v="17"/>
    <n v="638.91999999999996"/>
    <n v="639"/>
    <m/>
    <m/>
    <m/>
    <n v="312.73"/>
    <m/>
    <m/>
    <m/>
    <m/>
    <m/>
    <m/>
    <m/>
    <m/>
    <m/>
    <m/>
    <m/>
    <m/>
    <n v="19.63"/>
    <m/>
    <n v="2.5"/>
    <n v="1612.7800000000002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m/>
    <m/>
    <m/>
    <m/>
    <n v="41.2"/>
    <m/>
    <m/>
    <m/>
    <m/>
    <m/>
    <m/>
    <m/>
    <m/>
    <m/>
    <n v="19.63"/>
    <m/>
    <m/>
    <n v="1551.9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n v="27.1"/>
    <m/>
    <m/>
    <m/>
    <m/>
    <m/>
    <m/>
    <m/>
    <m/>
    <m/>
    <m/>
    <m/>
    <n v="2.5"/>
    <n v="1094.52"/>
  </r>
  <r>
    <s v="Hetherington"/>
    <s v="Anne"/>
    <x v="22"/>
    <n v="638.91999999999996"/>
    <n v="639"/>
    <m/>
    <m/>
    <m/>
    <m/>
    <m/>
    <m/>
    <n v="27.1"/>
    <m/>
    <m/>
    <m/>
    <m/>
    <m/>
    <m/>
    <m/>
    <m/>
    <m/>
    <m/>
    <m/>
    <n v="2.5"/>
    <n v="1307.52"/>
  </r>
  <r>
    <s v="Hobson"/>
    <s v="Gladys"/>
    <x v="23"/>
    <n v="638.91999999999996"/>
    <n v="274.25"/>
    <m/>
    <m/>
    <n v="2.4"/>
    <m/>
    <m/>
    <m/>
    <m/>
    <m/>
    <m/>
    <m/>
    <m/>
    <m/>
    <m/>
    <m/>
    <m/>
    <m/>
    <m/>
    <m/>
    <n v="2.5"/>
    <n v="918.06999999999994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n v="22.5"/>
    <n v="51.36"/>
    <m/>
    <n v="199.63"/>
    <m/>
    <m/>
    <n v="8"/>
    <n v="22"/>
    <m/>
    <m/>
    <m/>
    <m/>
    <n v="61.5"/>
    <m/>
    <n v="45.58"/>
    <n v="14.99"/>
    <n v="8.89"/>
    <m/>
    <m/>
    <n v="2093.4499999999994"/>
  </r>
  <r>
    <s v="Malcolm"/>
    <s v="Iain"/>
    <x v="30"/>
    <n v="638.91999999999996"/>
    <n v="2343.42"/>
    <m/>
    <m/>
    <n v="6.6"/>
    <n v="789.15"/>
    <m/>
    <m/>
    <m/>
    <m/>
    <m/>
    <m/>
    <m/>
    <m/>
    <m/>
    <m/>
    <m/>
    <m/>
    <n v="21.76"/>
    <m/>
    <m/>
    <n v="3799.8500000000004"/>
  </r>
  <r>
    <s v="Maxwell"/>
    <s v="Nancy"/>
    <x v="32"/>
    <n v="638.91999999999996"/>
    <n v="1020.08"/>
    <n v="38.700000000000003"/>
    <m/>
    <m/>
    <m/>
    <m/>
    <m/>
    <m/>
    <m/>
    <m/>
    <m/>
    <m/>
    <m/>
    <m/>
    <m/>
    <m/>
    <n v="14.99"/>
    <n v="19.63"/>
    <m/>
    <n v="2.5"/>
    <n v="1734.8200000000002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m/>
    <m/>
    <n v="1064.92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s v="Perry"/>
    <s v="James"/>
    <x v="40"/>
    <n v="638.91999999999996"/>
    <n v="426"/>
    <m/>
    <m/>
    <n v="8.8000000000000007"/>
    <m/>
    <m/>
    <m/>
    <m/>
    <m/>
    <m/>
    <m/>
    <m/>
    <m/>
    <m/>
    <m/>
    <m/>
    <m/>
    <n v="19.63"/>
    <m/>
    <n v="2.5"/>
    <n v="1095.8500000000001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n v="19"/>
    <m/>
    <m/>
    <m/>
    <m/>
    <m/>
    <m/>
    <m/>
    <m/>
    <m/>
    <m/>
    <m/>
    <m/>
    <m/>
    <m/>
    <m/>
    <n v="2.5"/>
    <n v="1086.42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45.6"/>
    <n v="490.89"/>
    <m/>
    <m/>
    <m/>
    <m/>
    <m/>
    <m/>
    <m/>
    <m/>
    <m/>
    <m/>
    <m/>
    <m/>
    <m/>
    <m/>
    <n v="2.5"/>
    <n v="2197.9899999999998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n v="79.650000000000006"/>
    <m/>
    <n v="11.2"/>
    <m/>
    <m/>
    <m/>
    <m/>
    <m/>
    <m/>
    <m/>
    <m/>
    <m/>
    <m/>
    <m/>
    <m/>
    <n v="14.99"/>
    <n v="21.76"/>
    <m/>
    <n v="2.5"/>
    <n v="982.02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491.17"/>
    <m/>
    <m/>
    <n v="21.2"/>
    <n v="518.82000000000005"/>
    <m/>
    <m/>
    <m/>
    <m/>
    <m/>
    <m/>
    <m/>
    <m/>
    <n v="71.5"/>
    <m/>
    <m/>
    <n v="14.99"/>
    <n v="19.63"/>
    <m/>
    <m/>
    <n v="2776.23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m/>
    <m/>
    <m/>
    <m/>
    <m/>
    <m/>
    <m/>
    <m/>
    <m/>
    <m/>
    <m/>
    <m/>
    <m/>
    <m/>
    <m/>
    <m/>
    <n v="1064.92"/>
  </r>
  <r>
    <s v="Flynn"/>
    <s v="Wilf"/>
    <x v="16"/>
    <n v="638.91999999999996"/>
    <n v="514.48"/>
    <m/>
    <m/>
    <n v="55.4"/>
    <m/>
    <m/>
    <m/>
    <n v="39"/>
    <m/>
    <m/>
    <m/>
    <m/>
    <m/>
    <m/>
    <m/>
    <m/>
    <m/>
    <n v="19.63"/>
    <m/>
    <m/>
    <n v="1267.4300000000003"/>
  </r>
  <r>
    <s v="Foreman"/>
    <s v="James"/>
    <x v="17"/>
    <n v="638.91999999999996"/>
    <n v="639"/>
    <m/>
    <m/>
    <m/>
    <n v="345.59"/>
    <m/>
    <m/>
    <m/>
    <m/>
    <m/>
    <m/>
    <m/>
    <m/>
    <n v="149.49"/>
    <m/>
    <m/>
    <m/>
    <n v="19.63"/>
    <m/>
    <n v="2.5"/>
    <n v="1795.13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s v="Hetherington"/>
    <s v="Anne"/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n v="18"/>
    <n v="42.8"/>
    <m/>
    <m/>
    <m/>
    <m/>
    <n v="8"/>
    <n v="22"/>
    <m/>
    <m/>
    <m/>
    <m/>
    <m/>
    <m/>
    <n v="45.58"/>
    <n v="14.99"/>
    <n v="8.89"/>
    <m/>
    <m/>
    <n v="1819.26"/>
  </r>
  <r>
    <s v="Malcolm"/>
    <s v="Iain"/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s v="Maxwell"/>
    <s v="Nancy"/>
    <x v="32"/>
    <n v="638.91999999999996"/>
    <n v="1020.08"/>
    <n v="45"/>
    <m/>
    <m/>
    <n v="83.38"/>
    <m/>
    <m/>
    <n v="24.8"/>
    <m/>
    <m/>
    <m/>
    <m/>
    <n v="280.8"/>
    <m/>
    <m/>
    <m/>
    <n v="14.99"/>
    <n v="19.63"/>
    <m/>
    <n v="2.5"/>
    <n v="2130.1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m/>
    <m/>
    <n v="1064.92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m/>
    <n v="1168.3900000000001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n v="26.6"/>
    <m/>
    <m/>
    <m/>
    <m/>
    <m/>
    <m/>
    <m/>
    <m/>
    <m/>
    <m/>
    <m/>
    <m/>
    <m/>
    <m/>
    <m/>
    <n v="2.5"/>
    <n v="1094.02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52"/>
    <n v="23.1"/>
    <m/>
    <m/>
    <m/>
    <m/>
    <m/>
    <m/>
    <m/>
    <m/>
    <m/>
    <m/>
    <m/>
    <m/>
    <m/>
    <m/>
    <n v="2.5"/>
    <n v="1736.6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n v="19"/>
    <m/>
    <m/>
    <m/>
    <m/>
    <m/>
    <m/>
    <m/>
    <m/>
    <m/>
    <m/>
    <m/>
    <m/>
    <n v="14.99"/>
    <n v="19.63"/>
    <m/>
    <n v="2.5"/>
    <n v="1334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m/>
    <m/>
    <m/>
    <n v="127.54"/>
    <m/>
    <m/>
    <m/>
    <m/>
    <m/>
    <m/>
    <m/>
    <m/>
    <m/>
    <m/>
    <m/>
    <m/>
    <n v="21.76"/>
    <m/>
    <n v="2.5"/>
    <n v="1810.8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m/>
    <m/>
    <n v="23.4"/>
    <m/>
    <m/>
    <m/>
    <m/>
    <m/>
    <m/>
    <m/>
    <m/>
    <m/>
    <m/>
    <m/>
    <m/>
    <n v="14.99"/>
    <n v="21.76"/>
    <m/>
    <n v="2.5"/>
    <n v="914.56999999999994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491.17"/>
    <m/>
    <m/>
    <n v="63.1"/>
    <m/>
    <n v="282.75"/>
    <m/>
    <n v="14.3"/>
    <n v="57.98"/>
    <m/>
    <n v="12.66"/>
    <n v="60.24"/>
    <n v="570"/>
    <n v="60.24"/>
    <m/>
    <m/>
    <n v="14.99"/>
    <n v="19.63"/>
    <m/>
    <m/>
    <n v="3285.9799999999996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n v="575.85"/>
    <m/>
    <m/>
    <m/>
    <m/>
    <m/>
    <m/>
    <m/>
    <m/>
    <m/>
    <m/>
    <m/>
    <m/>
    <m/>
    <m/>
    <m/>
    <n v="1640.77"/>
  </r>
  <r>
    <s v="Flynn"/>
    <s v="Wilf"/>
    <x v="16"/>
    <n v="638.91999999999996"/>
    <n v="514.48"/>
    <m/>
    <m/>
    <n v="18.399999999999999"/>
    <n v="154.85"/>
    <m/>
    <m/>
    <n v="30"/>
    <m/>
    <n v="26.27"/>
    <m/>
    <m/>
    <m/>
    <n v="105.5"/>
    <m/>
    <m/>
    <m/>
    <n v="19.63"/>
    <m/>
    <m/>
    <n v="1508.0500000000002"/>
  </r>
  <r>
    <s v="Foreman"/>
    <s v="James"/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n v="51.1"/>
    <m/>
    <n v="263.75"/>
    <m/>
    <n v="182.5"/>
    <m/>
    <m/>
    <m/>
    <n v="60.24"/>
    <n v="570"/>
    <n v="399"/>
    <m/>
    <m/>
    <m/>
    <m/>
    <m/>
    <n v="2.5"/>
    <n v="2594.0100000000002"/>
  </r>
  <r>
    <s v="Hetherington"/>
    <s v="Anne"/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n v="13.8"/>
    <m/>
    <m/>
    <m/>
    <m/>
    <m/>
    <m/>
    <m/>
    <m/>
    <m/>
    <m/>
    <m/>
    <m/>
    <n v="14.99"/>
    <n v="19.63"/>
    <m/>
    <m/>
    <n v="1707.42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n v="14.4"/>
    <n v="25.68"/>
    <m/>
    <m/>
    <m/>
    <m/>
    <m/>
    <m/>
    <m/>
    <m/>
    <m/>
    <m/>
    <m/>
    <m/>
    <m/>
    <n v="14.99"/>
    <n v="8.89"/>
    <m/>
    <m/>
    <n v="1722.9600000000003"/>
  </r>
  <r>
    <s v="Malcolm"/>
    <s v="Iain"/>
    <x v="30"/>
    <n v="638.91999999999996"/>
    <n v="2343.42"/>
    <m/>
    <m/>
    <m/>
    <n v="562.35"/>
    <m/>
    <m/>
    <m/>
    <m/>
    <m/>
    <m/>
    <m/>
    <m/>
    <n v="120"/>
    <m/>
    <m/>
    <m/>
    <n v="21.76"/>
    <m/>
    <m/>
    <n v="3686.4500000000003"/>
  </r>
  <r>
    <s v="Maxwell"/>
    <s v="Nancy"/>
    <x v="32"/>
    <n v="638.91999999999996"/>
    <n v="1020.08"/>
    <n v="28.35"/>
    <m/>
    <m/>
    <m/>
    <m/>
    <m/>
    <m/>
    <m/>
    <m/>
    <m/>
    <m/>
    <m/>
    <m/>
    <m/>
    <m/>
    <n v="14.99"/>
    <n v="19.63"/>
    <m/>
    <n v="2.5"/>
    <n v="1724.47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m/>
    <m/>
    <n v="1064.92"/>
  </r>
  <r>
    <s v="Milburn"/>
    <s v="Jeffery"/>
    <x v="37"/>
    <n v="638.91999999999996"/>
    <n v="213"/>
    <m/>
    <m/>
    <n v="9"/>
    <m/>
    <m/>
    <m/>
    <m/>
    <m/>
    <m/>
    <m/>
    <m/>
    <m/>
    <m/>
    <m/>
    <m/>
    <n v="14.99"/>
    <n v="0"/>
    <m/>
    <m/>
    <n v="875.9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m/>
    <n v="1168.3900000000001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m/>
    <m/>
    <m/>
    <m/>
    <m/>
    <m/>
    <m/>
    <m/>
    <m/>
    <m/>
    <m/>
    <m/>
    <m/>
    <m/>
    <m/>
    <m/>
    <n v="2.5"/>
    <n v="1067.42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103.2"/>
    <n v="380.05"/>
    <m/>
    <m/>
    <n v="117.8"/>
    <m/>
    <m/>
    <m/>
    <n v="72.900000000000006"/>
    <m/>
    <n v="138"/>
    <m/>
    <m/>
    <m/>
    <m/>
    <m/>
    <n v="2.5"/>
    <n v="2473.4500000000003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n v="66"/>
    <n v="330"/>
    <m/>
    <m/>
    <m/>
    <m/>
    <m/>
    <m/>
    <m/>
    <m/>
    <m/>
    <m/>
    <m/>
    <m/>
    <m/>
    <m/>
    <m/>
    <n v="2055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491.17"/>
    <m/>
    <m/>
    <n v="84.8"/>
    <n v="517.91"/>
    <n v="0"/>
    <m/>
    <n v="75"/>
    <m/>
    <m/>
    <m/>
    <m/>
    <n v="276"/>
    <n v="71.5"/>
    <m/>
    <n v="71.5"/>
    <n v="14.99"/>
    <n v="19.63"/>
    <m/>
    <m/>
    <n v="3261.42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m/>
    <m/>
    <m/>
    <m/>
    <m/>
    <m/>
    <m/>
    <m/>
    <m/>
    <m/>
    <m/>
    <m/>
    <m/>
    <m/>
    <m/>
    <m/>
    <n v="1064.92"/>
  </r>
  <r>
    <s v="Flynn"/>
    <s v="Wilf"/>
    <x v="16"/>
    <n v="638.91999999999996"/>
    <n v="514.48"/>
    <m/>
    <m/>
    <n v="17.8"/>
    <m/>
    <m/>
    <m/>
    <m/>
    <m/>
    <m/>
    <m/>
    <m/>
    <m/>
    <m/>
    <m/>
    <m/>
    <m/>
    <n v="19.63"/>
    <m/>
    <m/>
    <n v="1190.8300000000002"/>
  </r>
  <r>
    <s v="Foreman"/>
    <s v="James"/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s v="Hetherington"/>
    <s v="Anne"/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n v="5.4"/>
    <n v="8.56"/>
    <m/>
    <m/>
    <m/>
    <m/>
    <m/>
    <m/>
    <m/>
    <m/>
    <m/>
    <m/>
    <m/>
    <m/>
    <m/>
    <n v="14.99"/>
    <n v="8.89"/>
    <m/>
    <m/>
    <n v="1696.8400000000001"/>
  </r>
  <r>
    <s v="Malcolm"/>
    <s v="Iain"/>
    <x v="30"/>
    <n v="638.91999999999996"/>
    <n v="2343.42"/>
    <m/>
    <m/>
    <m/>
    <m/>
    <m/>
    <m/>
    <m/>
    <m/>
    <m/>
    <m/>
    <m/>
    <m/>
    <n v="298"/>
    <m/>
    <m/>
    <m/>
    <n v="21.76"/>
    <m/>
    <m/>
    <n v="3302.1000000000004"/>
  </r>
  <r>
    <s v="Maxwell"/>
    <s v="Nancy"/>
    <x v="32"/>
    <n v="638.91999999999996"/>
    <n v="1020.08"/>
    <n v="4.95"/>
    <m/>
    <m/>
    <m/>
    <m/>
    <m/>
    <m/>
    <m/>
    <m/>
    <m/>
    <m/>
    <m/>
    <m/>
    <m/>
    <m/>
    <n v="14.99"/>
    <n v="19.63"/>
    <m/>
    <n v="2.5"/>
    <n v="1701.0700000000002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n v="206.2"/>
    <m/>
    <m/>
    <m/>
    <m/>
    <m/>
    <m/>
    <m/>
    <m/>
    <m/>
    <m/>
    <m/>
    <m/>
    <m/>
    <m/>
    <m/>
    <n v="1271.1200000000001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n v="136.1"/>
    <m/>
    <m/>
    <m/>
    <m/>
    <m/>
    <m/>
    <m/>
    <m/>
    <m/>
    <m/>
    <m/>
    <n v="14.99"/>
    <m/>
    <m/>
    <m/>
    <n v="1304.49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n v="61.2"/>
    <m/>
    <m/>
    <m/>
    <m/>
    <m/>
    <m/>
    <m/>
    <m/>
    <m/>
    <m/>
    <m/>
    <m/>
    <m/>
    <m/>
    <m/>
    <n v="2.5"/>
    <n v="1128.6200000000001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90.6"/>
    <m/>
    <m/>
    <m/>
    <m/>
    <m/>
    <m/>
    <m/>
    <m/>
    <m/>
    <m/>
    <m/>
    <m/>
    <m/>
    <m/>
    <m/>
    <n v="2.5"/>
    <n v="1752.1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n v="6.4"/>
    <m/>
    <m/>
    <m/>
    <m/>
    <m/>
    <m/>
    <m/>
    <m/>
    <m/>
    <m/>
    <m/>
    <m/>
    <n v="14.99"/>
    <m/>
    <m/>
    <m/>
    <n v="1086.3100000000002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n v="19.8"/>
    <m/>
    <m/>
    <m/>
    <m/>
    <m/>
    <m/>
    <m/>
    <m/>
    <m/>
    <m/>
    <m/>
    <m/>
    <m/>
    <m/>
    <m/>
    <n v="21.76"/>
    <m/>
    <n v="2.5"/>
    <n v="1703.06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m/>
    <m/>
    <n v="11.4"/>
    <m/>
    <m/>
    <m/>
    <m/>
    <m/>
    <m/>
    <m/>
    <m/>
    <m/>
    <m/>
    <m/>
    <m/>
    <n v="14.99"/>
    <n v="21.76"/>
    <m/>
    <n v="2.5"/>
    <n v="902.56999999999994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n v="66.599999999999994"/>
    <m/>
    <m/>
    <m/>
    <m/>
    <m/>
    <m/>
    <m/>
    <m/>
    <m/>
    <m/>
    <m/>
    <m/>
    <n v="14.99"/>
    <n v="19.63"/>
    <m/>
    <n v="2.5"/>
    <n v="742.6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491.17"/>
    <m/>
    <m/>
    <n v="58.2"/>
    <n v="0"/>
    <n v="223.78"/>
    <m/>
    <n v="91.8"/>
    <m/>
    <m/>
    <m/>
    <m/>
    <m/>
    <n v="0"/>
    <m/>
    <m/>
    <n v="14.99"/>
    <n v="19.63"/>
    <m/>
    <m/>
    <n v="2538.4900000000002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m/>
    <m/>
    <m/>
    <m/>
    <m/>
    <m/>
    <m/>
    <m/>
    <m/>
    <m/>
    <m/>
    <m/>
    <m/>
    <m/>
    <m/>
    <m/>
    <n v="1064.92"/>
  </r>
  <r>
    <s v="Flynn"/>
    <s v="Wilf"/>
    <x v="16"/>
    <n v="638.91999999999996"/>
    <n v="514.48"/>
    <m/>
    <n v="0"/>
    <n v="0"/>
    <m/>
    <m/>
    <m/>
    <m/>
    <m/>
    <m/>
    <m/>
    <m/>
    <m/>
    <m/>
    <m/>
    <m/>
    <m/>
    <n v="19.63"/>
    <m/>
    <m/>
    <n v="1173.0300000000002"/>
  </r>
  <r>
    <s v="Foreman"/>
    <s v="James"/>
    <x v="17"/>
    <n v="638.91999999999996"/>
    <n v="639"/>
    <m/>
    <m/>
    <n v="19"/>
    <n v="122.91"/>
    <m/>
    <m/>
    <m/>
    <m/>
    <m/>
    <m/>
    <m/>
    <m/>
    <m/>
    <m/>
    <m/>
    <m/>
    <n v="19.63"/>
    <m/>
    <n v="2.5"/>
    <n v="1441.9600000000003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n v="58"/>
    <m/>
    <m/>
    <m/>
    <m/>
    <m/>
    <m/>
    <m/>
    <m/>
    <m/>
    <m/>
    <m/>
    <m/>
    <m/>
    <n v="19.63"/>
    <m/>
    <m/>
    <n v="1568.7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s v="Hetherington"/>
    <s v="Anne"/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m/>
    <m/>
    <m/>
    <m/>
    <m/>
    <m/>
    <n v="16"/>
    <m/>
    <m/>
    <m/>
    <m/>
    <m/>
    <m/>
    <m/>
    <m/>
    <n v="14.99"/>
    <n v="8.89"/>
    <m/>
    <m/>
    <n v="1698.88"/>
  </r>
  <r>
    <s v="Malcolm"/>
    <s v="Iain"/>
    <x v="30"/>
    <n v="638.91999999999996"/>
    <n v="2343.42"/>
    <m/>
    <m/>
    <m/>
    <n v="1956.4"/>
    <m/>
    <m/>
    <m/>
    <m/>
    <m/>
    <m/>
    <m/>
    <m/>
    <m/>
    <m/>
    <m/>
    <m/>
    <n v="21.76"/>
    <m/>
    <m/>
    <n v="4960.5"/>
  </r>
  <r>
    <s v="Maxwell"/>
    <s v="Nancy"/>
    <x v="32"/>
    <n v="638.91999999999996"/>
    <n v="1020.08"/>
    <m/>
    <m/>
    <n v="24.5"/>
    <m/>
    <m/>
    <m/>
    <m/>
    <m/>
    <m/>
    <m/>
    <m/>
    <m/>
    <m/>
    <m/>
    <m/>
    <n v="14.99"/>
    <n v="19.63"/>
    <m/>
    <n v="2.5"/>
    <n v="1720.6200000000001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m/>
    <m/>
    <n v="1064.92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m/>
    <n v="1168.3900000000001"/>
  </r>
  <r>
    <s v="Perry"/>
    <s v="James"/>
    <x v="40"/>
    <n v="638.91999999999996"/>
    <n v="426"/>
    <m/>
    <m/>
    <n v="13.2"/>
    <m/>
    <m/>
    <m/>
    <m/>
    <m/>
    <m/>
    <m/>
    <m/>
    <m/>
    <m/>
    <m/>
    <m/>
    <m/>
    <n v="19.63"/>
    <m/>
    <n v="2.5"/>
    <n v="1100.2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n v="60.1"/>
    <m/>
    <m/>
    <m/>
    <m/>
    <m/>
    <m/>
    <m/>
    <m/>
    <m/>
    <m/>
    <m/>
    <m/>
    <m/>
    <m/>
    <m/>
    <n v="2.5"/>
    <n v="1127.52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124.6"/>
    <m/>
    <m/>
    <m/>
    <m/>
    <m/>
    <m/>
    <m/>
    <m/>
    <m/>
    <m/>
    <m/>
    <m/>
    <m/>
    <m/>
    <m/>
    <n v="2.5"/>
    <n v="1786.1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n v="21.2"/>
    <m/>
    <m/>
    <m/>
    <m/>
    <m/>
    <m/>
    <m/>
    <m/>
    <m/>
    <m/>
    <m/>
    <m/>
    <m/>
    <m/>
    <m/>
    <m/>
    <n v="1680.2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m/>
    <m/>
    <n v="1064.9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m/>
    <m/>
    <n v="1659"/>
  </r>
  <r>
    <s v="Atkinson"/>
    <s v="Joan"/>
    <x v="2"/>
    <n v="638.91999999999996"/>
    <n v="1020.08"/>
    <m/>
    <m/>
    <n v="12"/>
    <n v="298.72000000000003"/>
    <m/>
    <m/>
    <m/>
    <m/>
    <m/>
    <m/>
    <m/>
    <m/>
    <m/>
    <m/>
    <m/>
    <m/>
    <n v="21.76"/>
    <m/>
    <n v="2.5"/>
    <n v="1993.98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s v="Boyack"/>
    <s v="Peter"/>
    <x v="4"/>
    <n v="638.91999999999996"/>
    <n v="213"/>
    <n v="65.25"/>
    <m/>
    <m/>
    <n v="406.69"/>
    <m/>
    <m/>
    <m/>
    <m/>
    <m/>
    <m/>
    <m/>
    <m/>
    <m/>
    <m/>
    <m/>
    <n v="14.99"/>
    <n v="21.76"/>
    <m/>
    <n v="2.5"/>
    <n v="1363.11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m/>
    <m/>
    <n v="638.91999999999996"/>
  </r>
  <r>
    <s v="Dean"/>
    <s v="Stephen"/>
    <x v="9"/>
    <n v="638.91999999999996"/>
    <n v="213"/>
    <m/>
    <m/>
    <m/>
    <m/>
    <m/>
    <m/>
    <m/>
    <m/>
    <m/>
    <m/>
    <m/>
    <m/>
    <m/>
    <m/>
    <m/>
    <m/>
    <m/>
    <m/>
    <m/>
    <n v="851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s v="Dixon"/>
    <s v="Tracey"/>
    <x v="12"/>
    <n v="638.91999999999996"/>
    <n v="1491.17"/>
    <m/>
    <m/>
    <n v="11.2"/>
    <m/>
    <m/>
    <m/>
    <m/>
    <m/>
    <m/>
    <m/>
    <m/>
    <m/>
    <m/>
    <m/>
    <m/>
    <n v="14.99"/>
    <n v="19.63"/>
    <m/>
    <m/>
    <n v="2175.91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s v="Duncan"/>
    <s v="Sarah"/>
    <x v="14"/>
    <n v="638.91999999999996"/>
    <n v="426"/>
    <m/>
    <m/>
    <m/>
    <m/>
    <m/>
    <m/>
    <m/>
    <m/>
    <m/>
    <m/>
    <m/>
    <m/>
    <m/>
    <m/>
    <m/>
    <m/>
    <m/>
    <m/>
    <m/>
    <n v="1064.92"/>
  </r>
  <r>
    <s v="Ellison"/>
    <s v="Adam"/>
    <x v="15"/>
    <n v="638.91999999999996"/>
    <n v="426"/>
    <m/>
    <m/>
    <m/>
    <m/>
    <m/>
    <m/>
    <m/>
    <m/>
    <m/>
    <m/>
    <m/>
    <m/>
    <m/>
    <m/>
    <m/>
    <m/>
    <m/>
    <m/>
    <m/>
    <n v="1064.92"/>
  </r>
  <r>
    <s v="Flynn"/>
    <s v="Wilf"/>
    <x v="16"/>
    <n v="638.91999999999996"/>
    <n v="514.48"/>
    <m/>
    <m/>
    <m/>
    <n v="406.69"/>
    <m/>
    <m/>
    <m/>
    <m/>
    <m/>
    <m/>
    <m/>
    <n v="474"/>
    <n v="184"/>
    <m/>
    <m/>
    <m/>
    <n v="19.63"/>
    <m/>
    <m/>
    <n v="2237.7200000000003"/>
  </r>
  <r>
    <s v="Foreman"/>
    <s v="James"/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s v="Francis"/>
    <s v="David"/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s v="Gibson"/>
    <s v="Ernest"/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Hamilton"/>
    <s v="Angela"/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s v="Hay"/>
    <s v="Patricia"/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s v="Hetherington"/>
    <s v="Anne"/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s v="Keegan"/>
    <s v="Joan"/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s v="Kerr"/>
    <s v="Alan"/>
    <x v="26"/>
    <n v="638.91999999999996"/>
    <n v="1020.08"/>
    <m/>
    <m/>
    <n v="26.4"/>
    <m/>
    <m/>
    <m/>
    <m/>
    <m/>
    <m/>
    <m/>
    <m/>
    <m/>
    <m/>
    <m/>
    <m/>
    <n v="14.99"/>
    <n v="19.63"/>
    <m/>
    <m/>
    <n v="1720.0200000000002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m/>
    <m/>
    <n v="1277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s v="Malcolm"/>
    <s v="Ed"/>
    <x v="29"/>
    <n v="638.91999999999996"/>
    <n v="1020.08"/>
    <m/>
    <m/>
    <m/>
    <n v="24.83"/>
    <m/>
    <m/>
    <m/>
    <m/>
    <m/>
    <m/>
    <m/>
    <m/>
    <m/>
    <m/>
    <m/>
    <n v="14.99"/>
    <n v="8.89"/>
    <m/>
    <m/>
    <n v="1707.71"/>
  </r>
  <r>
    <s v="Malcolm"/>
    <s v="Iain"/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s v="Maxwell"/>
    <s v="Nancy"/>
    <x v="32"/>
    <n v="638.91999999999996"/>
    <n v="1020.08"/>
    <m/>
    <m/>
    <m/>
    <m/>
    <m/>
    <m/>
    <m/>
    <m/>
    <m/>
    <m/>
    <m/>
    <m/>
    <m/>
    <m/>
    <m/>
    <n v="14.99"/>
    <n v="19.63"/>
    <m/>
    <n v="2.5"/>
    <n v="1696.1200000000001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m/>
    <m/>
    <n v="1064.92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s v="Milburn"/>
    <s v="Paul"/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m/>
    <m/>
    <n v="1168.3900000000001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s v="Purvis"/>
    <s v="Doreen"/>
    <x v="44"/>
    <n v="638.91999999999996"/>
    <n v="426"/>
    <m/>
    <m/>
    <m/>
    <m/>
    <m/>
    <m/>
    <m/>
    <m/>
    <m/>
    <m/>
    <m/>
    <m/>
    <m/>
    <m/>
    <m/>
    <m/>
    <m/>
    <m/>
    <n v="2.5"/>
    <n v="1067.42"/>
  </r>
  <r>
    <s v="Roberts"/>
    <s v="Keith"/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m/>
    <m/>
    <n v="851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s v="Smith"/>
    <s v="Moira"/>
    <x v="49"/>
    <n v="638.91999999999996"/>
    <n v="1020.08"/>
    <m/>
    <m/>
    <n v="33.6"/>
    <m/>
    <m/>
    <m/>
    <m/>
    <m/>
    <m/>
    <m/>
    <m/>
    <m/>
    <m/>
    <m/>
    <m/>
    <m/>
    <m/>
    <m/>
    <n v="2.5"/>
    <n v="1695.1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m/>
    <m/>
    <n v="851.92"/>
  </r>
  <r>
    <s v="Thompson"/>
    <s v="Glen"/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m/>
    <m/>
    <n v="1064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m/>
    <m/>
    <n v="1659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s v="Amar"/>
    <s v="Joe"/>
    <x v="0"/>
    <n v="638.91999999999996"/>
    <n v="426"/>
    <m/>
    <m/>
    <m/>
    <m/>
    <m/>
    <m/>
    <m/>
    <m/>
    <m/>
    <m/>
    <m/>
    <m/>
    <m/>
    <m/>
    <m/>
    <m/>
    <m/>
    <n v="232.5"/>
    <m/>
    <n v="1297.42"/>
  </r>
  <r>
    <s v="Anglin"/>
    <s v="John"/>
    <x v="1"/>
    <n v="638.91999999999996"/>
    <n v="1020.08"/>
    <m/>
    <m/>
    <m/>
    <m/>
    <m/>
    <m/>
    <m/>
    <m/>
    <m/>
    <m/>
    <m/>
    <m/>
    <m/>
    <m/>
    <m/>
    <m/>
    <m/>
    <n v="102"/>
    <m/>
    <n v="1761"/>
  </r>
  <r>
    <s v="Atkinson"/>
    <s v="Joan"/>
    <x v="2"/>
    <n v="638.91999999999996"/>
    <n v="1020.08"/>
    <m/>
    <m/>
    <n v="12"/>
    <m/>
    <m/>
    <m/>
    <m/>
    <m/>
    <m/>
    <m/>
    <m/>
    <m/>
    <m/>
    <m/>
    <m/>
    <m/>
    <n v="21.76"/>
    <n v="222"/>
    <n v="2.5"/>
    <n v="1917.26"/>
  </r>
  <r>
    <s v="Bell"/>
    <s v="Joanne"/>
    <x v="3"/>
    <n v="638.91999999999996"/>
    <n v="213"/>
    <m/>
    <m/>
    <m/>
    <m/>
    <m/>
    <m/>
    <m/>
    <m/>
    <m/>
    <m/>
    <m/>
    <m/>
    <m/>
    <m/>
    <m/>
    <n v="14.99"/>
    <n v="19.63"/>
    <n v="219"/>
    <m/>
    <n v="1105.54"/>
  </r>
  <r>
    <s v="Boyack"/>
    <s v="Peter"/>
    <x v="4"/>
    <n v="638.91999999999996"/>
    <n v="213"/>
    <n v="65.25"/>
    <m/>
    <m/>
    <n v="406.69"/>
    <m/>
    <m/>
    <m/>
    <m/>
    <m/>
    <m/>
    <m/>
    <m/>
    <m/>
    <m/>
    <m/>
    <n v="14.99"/>
    <n v="21.76"/>
    <n v="225.57"/>
    <n v="2.5"/>
    <n v="1588.6799999999998"/>
  </r>
  <r>
    <s v="Brady"/>
    <s v="William"/>
    <x v="5"/>
    <n v="638.91999999999996"/>
    <n v="639"/>
    <m/>
    <m/>
    <m/>
    <m/>
    <m/>
    <m/>
    <m/>
    <m/>
    <m/>
    <m/>
    <m/>
    <m/>
    <m/>
    <m/>
    <m/>
    <m/>
    <n v="19.63"/>
    <n v="215"/>
    <n v="2.5"/>
    <n v="1515.0500000000002"/>
  </r>
  <r>
    <s v="Carter"/>
    <s v="Jane"/>
    <x v="6"/>
    <n v="638.91999999999996"/>
    <m/>
    <m/>
    <m/>
    <m/>
    <m/>
    <m/>
    <m/>
    <m/>
    <m/>
    <m/>
    <m/>
    <m/>
    <m/>
    <m/>
    <m/>
    <m/>
    <m/>
    <m/>
    <n v="156.5"/>
    <m/>
    <n v="795.42"/>
  </r>
  <r>
    <s v="Dean"/>
    <s v="Stephen"/>
    <x v="9"/>
    <n v="638.91999999999996"/>
    <n v="213"/>
    <m/>
    <m/>
    <m/>
    <m/>
    <m/>
    <m/>
    <m/>
    <m/>
    <m/>
    <m/>
    <m/>
    <m/>
    <m/>
    <m/>
    <m/>
    <m/>
    <m/>
    <n v="215"/>
    <m/>
    <n v="1066.92"/>
  </r>
  <r>
    <s v="Dick"/>
    <s v="Norman"/>
    <x v="10"/>
    <n v="638.91999999999996"/>
    <m/>
    <m/>
    <m/>
    <m/>
    <m/>
    <m/>
    <m/>
    <m/>
    <m/>
    <m/>
    <m/>
    <m/>
    <m/>
    <m/>
    <m/>
    <m/>
    <n v="14.99"/>
    <n v="19.63"/>
    <n v="222"/>
    <n v="2.5"/>
    <n v="898.04"/>
  </r>
  <r>
    <s v="Dix"/>
    <s v="Robert"/>
    <x v="11"/>
    <n v="638.91999999999996"/>
    <n v="852.17"/>
    <m/>
    <m/>
    <m/>
    <m/>
    <m/>
    <m/>
    <m/>
    <m/>
    <m/>
    <m/>
    <m/>
    <m/>
    <m/>
    <m/>
    <m/>
    <m/>
    <n v="19.63"/>
    <n v="102"/>
    <n v="3.04"/>
    <n v="1615.76"/>
  </r>
  <r>
    <s v="Dixon"/>
    <s v="Tracey"/>
    <x v="12"/>
    <n v="638.91999999999996"/>
    <n v="1491.17"/>
    <m/>
    <m/>
    <n v="11.2"/>
    <m/>
    <m/>
    <m/>
    <m/>
    <m/>
    <m/>
    <m/>
    <m/>
    <m/>
    <m/>
    <m/>
    <m/>
    <n v="14.99"/>
    <n v="19.63"/>
    <n v="222"/>
    <m/>
    <n v="2397.91"/>
  </r>
  <r>
    <s v="Donaldson"/>
    <s v="Alexander"/>
    <x v="13"/>
    <n v="638.91999999999996"/>
    <n v="514.48"/>
    <m/>
    <m/>
    <m/>
    <m/>
    <m/>
    <m/>
    <m/>
    <m/>
    <m/>
    <m/>
    <m/>
    <m/>
    <m/>
    <m/>
    <m/>
    <n v="14.99"/>
    <n v="21.76"/>
    <n v="197.17"/>
    <n v="2.5"/>
    <n v="1389.8200000000002"/>
  </r>
  <r>
    <s v="Duncan"/>
    <s v="Sarah"/>
    <x v="14"/>
    <n v="638.91999999999996"/>
    <n v="426"/>
    <m/>
    <m/>
    <m/>
    <m/>
    <m/>
    <m/>
    <m/>
    <m/>
    <m/>
    <m/>
    <m/>
    <m/>
    <m/>
    <m/>
    <m/>
    <m/>
    <m/>
    <n v="222"/>
    <m/>
    <n v="1286.92"/>
  </r>
  <r>
    <s v="Ellison"/>
    <s v="Adam"/>
    <x v="15"/>
    <n v="638.91999999999996"/>
    <n v="426"/>
    <m/>
    <m/>
    <m/>
    <m/>
    <m/>
    <m/>
    <m/>
    <m/>
    <m/>
    <m/>
    <m/>
    <m/>
    <m/>
    <m/>
    <m/>
    <m/>
    <m/>
    <n v="234"/>
    <m/>
    <n v="1298.92"/>
  </r>
  <r>
    <s v="Flynn"/>
    <s v="Wilf"/>
    <x v="16"/>
    <n v="638.91999999999996"/>
    <n v="514.48"/>
    <m/>
    <m/>
    <m/>
    <n v="146.65"/>
    <m/>
    <m/>
    <m/>
    <m/>
    <m/>
    <m/>
    <m/>
    <m/>
    <m/>
    <m/>
    <m/>
    <m/>
    <n v="19.63"/>
    <n v="222"/>
    <m/>
    <n v="1541.6800000000003"/>
  </r>
  <r>
    <s v="Foreman"/>
    <s v="James"/>
    <x v="17"/>
    <n v="638.91999999999996"/>
    <n v="639"/>
    <m/>
    <m/>
    <m/>
    <m/>
    <m/>
    <m/>
    <m/>
    <m/>
    <m/>
    <m/>
    <m/>
    <m/>
    <m/>
    <m/>
    <m/>
    <m/>
    <n v="19.63"/>
    <n v="222"/>
    <n v="2.5"/>
    <n v="1522.0500000000002"/>
  </r>
  <r>
    <s v="Francis"/>
    <s v="David"/>
    <x v="18"/>
    <n v="638.91999999999996"/>
    <m/>
    <m/>
    <m/>
    <m/>
    <m/>
    <m/>
    <m/>
    <m/>
    <m/>
    <m/>
    <m/>
    <m/>
    <m/>
    <m/>
    <m/>
    <m/>
    <m/>
    <m/>
    <n v="148"/>
    <m/>
    <n v="786.92"/>
  </r>
  <r>
    <s v="Gibson"/>
    <s v="Ernest"/>
    <x v="19"/>
    <n v="638.91999999999996"/>
    <n v="852.17"/>
    <m/>
    <m/>
    <m/>
    <m/>
    <m/>
    <m/>
    <m/>
    <m/>
    <m/>
    <m/>
    <m/>
    <m/>
    <n v="67.739999999999995"/>
    <m/>
    <m/>
    <m/>
    <n v="19.63"/>
    <n v="95.17"/>
    <m/>
    <n v="1673.63"/>
  </r>
  <r>
    <s v="Hamilton"/>
    <s v="Angela"/>
    <x v="20"/>
    <n v="638.91999999999996"/>
    <m/>
    <m/>
    <m/>
    <m/>
    <m/>
    <m/>
    <m/>
    <m/>
    <m/>
    <m/>
    <m/>
    <m/>
    <m/>
    <m/>
    <m/>
    <m/>
    <m/>
    <m/>
    <n v="222"/>
    <m/>
    <n v="860.92"/>
  </r>
  <r>
    <s v="Hay"/>
    <s v="Patricia"/>
    <x v="21"/>
    <n v="638.91999999999996"/>
    <n v="426"/>
    <m/>
    <m/>
    <m/>
    <m/>
    <m/>
    <m/>
    <m/>
    <m/>
    <m/>
    <m/>
    <m/>
    <m/>
    <m/>
    <m/>
    <m/>
    <m/>
    <m/>
    <n v="222"/>
    <n v="2.5"/>
    <n v="1289.42"/>
  </r>
  <r>
    <s v="Hetherington"/>
    <s v="Anne"/>
    <x v="22"/>
    <n v="638.91999999999996"/>
    <n v="639"/>
    <m/>
    <m/>
    <m/>
    <m/>
    <m/>
    <m/>
    <m/>
    <m/>
    <m/>
    <m/>
    <m/>
    <m/>
    <m/>
    <m/>
    <m/>
    <m/>
    <m/>
    <n v="222"/>
    <n v="2.5"/>
    <n v="1502.42"/>
  </r>
  <r>
    <s v="Hobson"/>
    <s v="Gladys"/>
    <x v="23"/>
    <n v="638.91999999999996"/>
    <n v="274.25"/>
    <m/>
    <m/>
    <m/>
    <m/>
    <m/>
    <m/>
    <m/>
    <m/>
    <m/>
    <m/>
    <m/>
    <m/>
    <m/>
    <m/>
    <m/>
    <m/>
    <m/>
    <n v="222"/>
    <n v="2.5"/>
    <n v="1137.67"/>
  </r>
  <r>
    <s v="Keegan"/>
    <s v="Joan"/>
    <x v="25"/>
    <n v="638.91999999999996"/>
    <n v="213"/>
    <m/>
    <m/>
    <m/>
    <m/>
    <m/>
    <m/>
    <m/>
    <m/>
    <m/>
    <m/>
    <m/>
    <m/>
    <m/>
    <m/>
    <m/>
    <m/>
    <m/>
    <n v="222"/>
    <n v="2.5"/>
    <n v="1076.42"/>
  </r>
  <r>
    <s v="Kerr"/>
    <s v="Alan"/>
    <x v="26"/>
    <n v="638.91999999999996"/>
    <n v="1020.08"/>
    <m/>
    <m/>
    <n v="26.4"/>
    <m/>
    <m/>
    <m/>
    <m/>
    <m/>
    <m/>
    <m/>
    <m/>
    <m/>
    <m/>
    <m/>
    <m/>
    <n v="14.99"/>
    <n v="19.63"/>
    <n v="220.5"/>
    <m/>
    <n v="1940.5200000000002"/>
  </r>
  <r>
    <s v="Kilgour"/>
    <s v="Geraldine"/>
    <x v="27"/>
    <n v="638.91999999999996"/>
    <n v="639"/>
    <m/>
    <m/>
    <m/>
    <m/>
    <m/>
    <m/>
    <m/>
    <m/>
    <m/>
    <m/>
    <m/>
    <m/>
    <m/>
    <m/>
    <m/>
    <m/>
    <m/>
    <n v="222"/>
    <m/>
    <n v="1499.92"/>
  </r>
  <r>
    <s v="Leask"/>
    <s v="Eileen"/>
    <x v="28"/>
    <n v="638.91999999999996"/>
    <n v="852.17"/>
    <m/>
    <m/>
    <m/>
    <m/>
    <m/>
    <m/>
    <m/>
    <m/>
    <m/>
    <m/>
    <m/>
    <m/>
    <m/>
    <m/>
    <m/>
    <n v="14.99"/>
    <n v="19.63"/>
    <n v="222"/>
    <n v="2.5"/>
    <n v="1750.21"/>
  </r>
  <r>
    <s v="Malcolm"/>
    <s v="Ed"/>
    <x v="29"/>
    <n v="638.91999999999996"/>
    <n v="1020.08"/>
    <m/>
    <m/>
    <m/>
    <m/>
    <m/>
    <m/>
    <m/>
    <m/>
    <m/>
    <m/>
    <m/>
    <m/>
    <m/>
    <m/>
    <m/>
    <n v="14.99"/>
    <n v="8.89"/>
    <n v="259.5"/>
    <m/>
    <n v="1942.38"/>
  </r>
  <r>
    <s v="Malcolm"/>
    <s v="Iain"/>
    <x v="30"/>
    <n v="638.91999999999996"/>
    <n v="2343.42"/>
    <m/>
    <m/>
    <m/>
    <m/>
    <m/>
    <m/>
    <m/>
    <m/>
    <m/>
    <m/>
    <m/>
    <m/>
    <m/>
    <m/>
    <m/>
    <m/>
    <n v="21.76"/>
    <n v="325"/>
    <m/>
    <n v="3329.1000000000004"/>
  </r>
  <r>
    <s v="Maxwell"/>
    <s v="Nancy"/>
    <x v="32"/>
    <n v="638.91999999999996"/>
    <n v="1020.08"/>
    <m/>
    <m/>
    <m/>
    <m/>
    <m/>
    <m/>
    <m/>
    <m/>
    <m/>
    <m/>
    <m/>
    <m/>
    <m/>
    <m/>
    <m/>
    <n v="14.99"/>
    <n v="19.63"/>
    <n v="240"/>
    <n v="2.5"/>
    <n v="1936.1200000000001"/>
  </r>
  <r>
    <s v="Maxwell"/>
    <s v="Neil"/>
    <x v="33"/>
    <n v="638.91999999999996"/>
    <n v="639"/>
    <m/>
    <m/>
    <m/>
    <m/>
    <m/>
    <m/>
    <m/>
    <m/>
    <m/>
    <m/>
    <m/>
    <m/>
    <m/>
    <m/>
    <m/>
    <n v="14.99"/>
    <n v="19.63"/>
    <n v="120"/>
    <m/>
    <n v="1432.5400000000002"/>
  </r>
  <r>
    <s v="McCabe"/>
    <s v="John"/>
    <x v="34"/>
    <n v="638.91999999999996"/>
    <n v="852.17"/>
    <m/>
    <m/>
    <m/>
    <m/>
    <m/>
    <m/>
    <m/>
    <m/>
    <m/>
    <m/>
    <m/>
    <m/>
    <m/>
    <m/>
    <m/>
    <m/>
    <n v="19.63"/>
    <n v="102"/>
    <m/>
    <n v="1612.72"/>
  </r>
  <r>
    <s v="McHugh"/>
    <s v="Elizabeth"/>
    <x v="35"/>
    <n v="638.91999999999996"/>
    <n v="426"/>
    <m/>
    <m/>
    <m/>
    <m/>
    <m/>
    <m/>
    <m/>
    <m/>
    <m/>
    <m/>
    <m/>
    <m/>
    <m/>
    <m/>
    <m/>
    <m/>
    <m/>
    <n v="222"/>
    <m/>
    <n v="1286.92"/>
  </r>
  <r>
    <s v="Milburn"/>
    <s v="Jeffery"/>
    <x v="37"/>
    <n v="638.91999999999996"/>
    <n v="213"/>
    <m/>
    <m/>
    <m/>
    <m/>
    <m/>
    <m/>
    <m/>
    <m/>
    <m/>
    <m/>
    <m/>
    <m/>
    <m/>
    <m/>
    <m/>
    <n v="14.99"/>
    <n v="0"/>
    <n v="222"/>
    <m/>
    <n v="1088.9099999999999"/>
  </r>
  <r>
    <s v="Milburn"/>
    <s v="Paul"/>
    <x v="38"/>
    <n v="638.91999999999996"/>
    <m/>
    <m/>
    <m/>
    <m/>
    <m/>
    <m/>
    <m/>
    <m/>
    <m/>
    <m/>
    <m/>
    <m/>
    <m/>
    <m/>
    <m/>
    <m/>
    <m/>
    <m/>
    <n v="148"/>
    <m/>
    <n v="786.92"/>
  </r>
  <r>
    <s v="Peacock"/>
    <s v="Margaret"/>
    <x v="39"/>
    <n v="638.91999999999996"/>
    <n v="514.48"/>
    <m/>
    <m/>
    <m/>
    <m/>
    <m/>
    <m/>
    <m/>
    <m/>
    <m/>
    <m/>
    <m/>
    <m/>
    <m/>
    <m/>
    <m/>
    <n v="14.99"/>
    <m/>
    <n v="222"/>
    <m/>
    <n v="1390.39"/>
  </r>
  <r>
    <s v="Perry"/>
    <s v="James"/>
    <x v="40"/>
    <n v="638.91999999999996"/>
    <n v="426"/>
    <m/>
    <m/>
    <m/>
    <m/>
    <m/>
    <m/>
    <m/>
    <m/>
    <m/>
    <m/>
    <m/>
    <m/>
    <m/>
    <m/>
    <m/>
    <m/>
    <n v="19.63"/>
    <n v="220.5"/>
    <n v="2.5"/>
    <n v="1307.5500000000002"/>
  </r>
  <r>
    <s v="Porthouse"/>
    <s v="Richard"/>
    <x v="41"/>
    <n v="638.91999999999996"/>
    <m/>
    <m/>
    <m/>
    <m/>
    <m/>
    <m/>
    <m/>
    <m/>
    <m/>
    <m/>
    <m/>
    <m/>
    <m/>
    <m/>
    <m/>
    <m/>
    <m/>
    <n v="19.63"/>
    <n v="222"/>
    <n v="2.5"/>
    <n v="883.05"/>
  </r>
  <r>
    <s v="Proudlock"/>
    <s v="Lynne"/>
    <x v="42"/>
    <n v="638.91999999999996"/>
    <n v="504.42"/>
    <m/>
    <m/>
    <m/>
    <m/>
    <m/>
    <m/>
    <m/>
    <m/>
    <m/>
    <m/>
    <m/>
    <m/>
    <m/>
    <m/>
    <m/>
    <n v="14.99"/>
    <n v="19.63"/>
    <n v="222"/>
    <m/>
    <n v="1399.96"/>
  </r>
  <r>
    <s v="Punchion"/>
    <s v="Olive"/>
    <x v="43"/>
    <n v="638.91999999999996"/>
    <n v="514.48"/>
    <m/>
    <m/>
    <m/>
    <m/>
    <m/>
    <m/>
    <m/>
    <m/>
    <m/>
    <m/>
    <m/>
    <m/>
    <m/>
    <m/>
    <m/>
    <n v="14.99"/>
    <n v="19.63"/>
    <n v="215"/>
    <m/>
    <n v="1403.0200000000002"/>
  </r>
  <r>
    <s v="Purvis"/>
    <s v="Doreen"/>
    <x v="44"/>
    <n v="638.91999999999996"/>
    <n v="426"/>
    <m/>
    <m/>
    <m/>
    <m/>
    <m/>
    <m/>
    <m/>
    <m/>
    <m/>
    <m/>
    <m/>
    <m/>
    <m/>
    <m/>
    <m/>
    <m/>
    <m/>
    <n v="154"/>
    <n v="2.5"/>
    <n v="1221.42"/>
  </r>
  <r>
    <s v="Roberts"/>
    <s v="Keith"/>
    <x v="45"/>
    <n v="638.91999999999996"/>
    <m/>
    <m/>
    <m/>
    <m/>
    <m/>
    <m/>
    <m/>
    <m/>
    <m/>
    <m/>
    <m/>
    <m/>
    <m/>
    <m/>
    <m/>
    <m/>
    <m/>
    <m/>
    <n v="148"/>
    <m/>
    <n v="786.92"/>
  </r>
  <r>
    <s v="Robertson"/>
    <s v="John"/>
    <x v="46"/>
    <n v="638.91999999999996"/>
    <n v="213"/>
    <m/>
    <m/>
    <m/>
    <m/>
    <m/>
    <m/>
    <m/>
    <m/>
    <m/>
    <m/>
    <m/>
    <m/>
    <m/>
    <m/>
    <m/>
    <m/>
    <m/>
    <n v="148"/>
    <m/>
    <n v="999.92"/>
  </r>
  <r>
    <s v="Sewell"/>
    <s v="James"/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s v="Smith"/>
    <s v="Alan"/>
    <x v="48"/>
    <n v="638.91999999999996"/>
    <n v="639"/>
    <m/>
    <m/>
    <m/>
    <m/>
    <m/>
    <m/>
    <m/>
    <m/>
    <m/>
    <m/>
    <m/>
    <m/>
    <m/>
    <m/>
    <m/>
    <n v="14.99"/>
    <m/>
    <n v="212"/>
    <n v="2.5"/>
    <n v="1507.41"/>
  </r>
  <r>
    <s v="Smith"/>
    <s v="Moira"/>
    <x v="49"/>
    <n v="638.91999999999996"/>
    <n v="1020.08"/>
    <m/>
    <m/>
    <n v="33.6"/>
    <m/>
    <m/>
    <m/>
    <m/>
    <m/>
    <m/>
    <m/>
    <m/>
    <m/>
    <m/>
    <m/>
    <m/>
    <m/>
    <m/>
    <n v="222"/>
    <n v="2.5"/>
    <n v="1917.1"/>
  </r>
  <r>
    <s v="Stephenson"/>
    <s v="Sheila"/>
    <x v="51"/>
    <n v="638.91999999999996"/>
    <n v="426"/>
    <m/>
    <m/>
    <m/>
    <m/>
    <m/>
    <m/>
    <m/>
    <m/>
    <m/>
    <m/>
    <m/>
    <m/>
    <m/>
    <m/>
    <m/>
    <m/>
    <m/>
    <n v="217.5"/>
    <n v="2.5"/>
    <n v="1284.92"/>
  </r>
  <r>
    <s v="Strike"/>
    <s v="Alison"/>
    <x v="52"/>
    <n v="638.91999999999996"/>
    <n v="426"/>
    <m/>
    <m/>
    <m/>
    <m/>
    <m/>
    <m/>
    <m/>
    <m/>
    <m/>
    <m/>
    <m/>
    <m/>
    <m/>
    <m/>
    <m/>
    <m/>
    <n v="21.76"/>
    <n v="223.5"/>
    <m/>
    <n v="1310.18"/>
  </r>
  <r>
    <s v="Taylor"/>
    <s v="Judith"/>
    <x v="53"/>
    <n v="638.91999999999996"/>
    <n v="213"/>
    <m/>
    <m/>
    <m/>
    <m/>
    <m/>
    <m/>
    <m/>
    <m/>
    <m/>
    <m/>
    <m/>
    <m/>
    <m/>
    <m/>
    <m/>
    <m/>
    <m/>
    <n v="148"/>
    <m/>
    <n v="999.92"/>
  </r>
  <r>
    <s v="Thompson"/>
    <s v="Glen"/>
    <x v="54"/>
    <n v="638.91999999999996"/>
    <m/>
    <m/>
    <m/>
    <m/>
    <m/>
    <m/>
    <m/>
    <m/>
    <m/>
    <m/>
    <m/>
    <m/>
    <m/>
    <m/>
    <m/>
    <m/>
    <m/>
    <m/>
    <n v="148"/>
    <m/>
    <n v="786.92"/>
  </r>
  <r>
    <s v="Traynor"/>
    <s v="Susan"/>
    <x v="55"/>
    <n v="638.91999999999996"/>
    <n v="426"/>
    <m/>
    <m/>
    <m/>
    <m/>
    <m/>
    <m/>
    <m/>
    <m/>
    <m/>
    <m/>
    <m/>
    <m/>
    <m/>
    <m/>
    <m/>
    <m/>
    <m/>
    <n v="219"/>
    <m/>
    <n v="1283.92"/>
  </r>
  <r>
    <s v="Walsh"/>
    <s v="Anne"/>
    <x v="56"/>
    <n v="638.91999999999996"/>
    <n v="639"/>
    <m/>
    <m/>
    <m/>
    <m/>
    <m/>
    <m/>
    <m/>
    <m/>
    <m/>
    <m/>
    <m/>
    <m/>
    <m/>
    <m/>
    <m/>
    <n v="14.99"/>
    <n v="19.63"/>
    <n v="222"/>
    <n v="2.5"/>
    <n v="1537.0400000000002"/>
  </r>
  <r>
    <s v="Walsh"/>
    <s v="Mark"/>
    <x v="57"/>
    <n v="638.91999999999996"/>
    <n v="1020.08"/>
    <m/>
    <m/>
    <m/>
    <m/>
    <m/>
    <m/>
    <m/>
    <m/>
    <m/>
    <m/>
    <m/>
    <m/>
    <m/>
    <m/>
    <m/>
    <m/>
    <m/>
    <n v="222"/>
    <m/>
    <n v="1881"/>
  </r>
  <r>
    <s v="Welsh"/>
    <s v="Joyce"/>
    <x v="58"/>
    <n v="638.91999999999996"/>
    <n v="426"/>
    <m/>
    <m/>
    <m/>
    <m/>
    <m/>
    <m/>
    <m/>
    <m/>
    <m/>
    <m/>
    <m/>
    <m/>
    <m/>
    <m/>
    <m/>
    <n v="14.99"/>
    <m/>
    <n v="222"/>
    <m/>
    <n v="1301.9100000000001"/>
  </r>
  <r>
    <s v="West"/>
    <s v="Joseph"/>
    <x v="59"/>
    <n v="638.91999999999996"/>
    <n v="213"/>
    <m/>
    <m/>
    <m/>
    <m/>
    <m/>
    <m/>
    <m/>
    <m/>
    <m/>
    <m/>
    <m/>
    <m/>
    <m/>
    <m/>
    <m/>
    <m/>
    <n v="19.63"/>
    <n v="222"/>
    <m/>
    <n v="1093.5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x v="0"/>
    <n v="638.91999999999996"/>
    <n v="213"/>
    <m/>
    <m/>
    <m/>
    <m/>
    <m/>
    <m/>
    <m/>
    <m/>
    <m/>
    <m/>
    <m/>
    <m/>
    <m/>
    <m/>
    <m/>
    <m/>
    <m/>
    <m/>
    <m/>
    <n v="851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426"/>
    <m/>
    <m/>
    <m/>
    <m/>
    <m/>
    <m/>
    <m/>
    <m/>
    <m/>
    <m/>
    <m/>
    <m/>
    <m/>
    <m/>
    <m/>
    <m/>
    <n v="21.76"/>
    <m/>
    <n v="2.5"/>
    <n v="1089.18"/>
  </r>
  <r>
    <x v="3"/>
    <n v="638.91999999999996"/>
    <m/>
    <m/>
    <m/>
    <m/>
    <m/>
    <m/>
    <m/>
    <m/>
    <m/>
    <m/>
    <m/>
    <m/>
    <m/>
    <m/>
    <m/>
    <m/>
    <n v="14.99"/>
    <n v="19.63"/>
    <m/>
    <m/>
    <n v="673.54"/>
  </r>
  <r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m/>
    <m/>
    <m/>
    <m/>
    <m/>
    <m/>
    <m/>
    <m/>
    <m/>
    <m/>
    <m/>
    <m/>
    <m/>
    <m/>
    <m/>
    <m/>
    <m/>
    <m/>
    <m/>
    <m/>
    <m/>
    <n v="0"/>
  </r>
  <r>
    <x v="7"/>
    <n v="638.91999999999996"/>
    <n v="514.46"/>
    <m/>
    <m/>
    <m/>
    <m/>
    <m/>
    <m/>
    <m/>
    <m/>
    <m/>
    <m/>
    <m/>
    <m/>
    <m/>
    <m/>
    <m/>
    <n v="14.99"/>
    <n v="21.76"/>
    <n v="138.5"/>
    <m/>
    <n v="1328.63"/>
  </r>
  <r>
    <x v="8"/>
    <n v="638.91999999999996"/>
    <n v="1020.08"/>
    <m/>
    <m/>
    <n v="35.4"/>
    <m/>
    <m/>
    <m/>
    <m/>
    <m/>
    <m/>
    <m/>
    <m/>
    <m/>
    <m/>
    <m/>
    <m/>
    <n v="14.99"/>
    <n v="21.76"/>
    <n v="85.17"/>
    <m/>
    <n v="1816.3200000000002"/>
  </r>
  <r>
    <x v="9"/>
    <n v="638.91999999999996"/>
    <m/>
    <m/>
    <m/>
    <m/>
    <m/>
    <m/>
    <m/>
    <m/>
    <m/>
    <m/>
    <m/>
    <m/>
    <m/>
    <m/>
    <m/>
    <m/>
    <m/>
    <m/>
    <m/>
    <m/>
    <n v="638.91999999999996"/>
  </r>
  <r>
    <x v="10"/>
    <n v="638.91999999999996"/>
    <n v="213"/>
    <m/>
    <m/>
    <m/>
    <m/>
    <m/>
    <m/>
    <m/>
    <m/>
    <m/>
    <m/>
    <m/>
    <m/>
    <m/>
    <m/>
    <m/>
    <n v="14.99"/>
    <n v="19.63"/>
    <m/>
    <n v="2.5"/>
    <n v="889.0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020.08"/>
    <n v="35.1"/>
    <m/>
    <n v="9.6"/>
    <n v="513.84"/>
    <m/>
    <m/>
    <n v="79.2"/>
    <m/>
    <m/>
    <m/>
    <m/>
    <n v="354"/>
    <n v="71.5"/>
    <m/>
    <n v="79.5"/>
    <n v="14.99"/>
    <n v="19.63"/>
    <m/>
    <m/>
    <n v="2836.3599999999997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213"/>
    <m/>
    <m/>
    <m/>
    <m/>
    <m/>
    <m/>
    <m/>
    <m/>
    <m/>
    <m/>
    <m/>
    <m/>
    <m/>
    <m/>
    <m/>
    <m/>
    <m/>
    <m/>
    <m/>
    <n v="851.92"/>
  </r>
  <r>
    <x v="15"/>
    <n v="638.91999999999996"/>
    <n v="213"/>
    <m/>
    <m/>
    <m/>
    <m/>
    <m/>
    <m/>
    <m/>
    <m/>
    <m/>
    <m/>
    <m/>
    <m/>
    <m/>
    <m/>
    <m/>
    <m/>
    <m/>
    <m/>
    <m/>
    <n v="851.92"/>
  </r>
  <r>
    <x v="16"/>
    <n v="638.91999999999996"/>
    <n v="514.48"/>
    <m/>
    <m/>
    <m/>
    <m/>
    <m/>
    <m/>
    <m/>
    <m/>
    <m/>
    <m/>
    <m/>
    <m/>
    <m/>
    <m/>
    <m/>
    <m/>
    <n v="19.63"/>
    <m/>
    <n v="2.5"/>
    <n v="1175.5300000000002"/>
  </r>
  <r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18"/>
    <m/>
    <m/>
    <m/>
    <m/>
    <m/>
    <m/>
    <m/>
    <m/>
    <m/>
    <m/>
    <m/>
    <m/>
    <m/>
    <m/>
    <m/>
    <m/>
    <m/>
    <m/>
    <m/>
    <m/>
    <m/>
    <n v="0"/>
  </r>
  <r>
    <x v="19"/>
    <n v="638.91999999999996"/>
    <n v="639"/>
    <m/>
    <m/>
    <m/>
    <m/>
    <m/>
    <m/>
    <m/>
    <m/>
    <m/>
    <m/>
    <m/>
    <m/>
    <m/>
    <m/>
    <m/>
    <m/>
    <n v="19.63"/>
    <m/>
    <m/>
    <n v="1297.550000000000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x v="22"/>
    <n v="638.91999999999996"/>
    <n v="426"/>
    <m/>
    <m/>
    <m/>
    <m/>
    <m/>
    <m/>
    <m/>
    <m/>
    <m/>
    <m/>
    <m/>
    <m/>
    <m/>
    <m/>
    <m/>
    <m/>
    <m/>
    <m/>
    <n v="2.5"/>
    <n v="1067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4"/>
    <n v="638.91999999999996"/>
    <n v="426"/>
    <m/>
    <m/>
    <m/>
    <m/>
    <m/>
    <m/>
    <m/>
    <m/>
    <m/>
    <m/>
    <m/>
    <m/>
    <m/>
    <m/>
    <m/>
    <n v="0"/>
    <m/>
    <n v="136.66999999999999"/>
    <m/>
    <n v="1201.5900000000001"/>
  </r>
  <r>
    <x v="25"/>
    <n v="638.91999999999996"/>
    <m/>
    <m/>
    <m/>
    <m/>
    <m/>
    <m/>
    <m/>
    <m/>
    <m/>
    <m/>
    <m/>
    <m/>
    <m/>
    <m/>
    <m/>
    <m/>
    <m/>
    <m/>
    <m/>
    <n v="2.5"/>
    <n v="641.41999999999996"/>
  </r>
  <r>
    <x v="26"/>
    <n v="638.91999999999996"/>
    <n v="1491.17"/>
    <m/>
    <m/>
    <m/>
    <m/>
    <m/>
    <m/>
    <m/>
    <m/>
    <m/>
    <m/>
    <m/>
    <m/>
    <m/>
    <m/>
    <m/>
    <n v="14.99"/>
    <n v="19.63"/>
    <m/>
    <m/>
    <n v="2164.71"/>
  </r>
  <r>
    <x v="27"/>
    <n v="638.91999999999996"/>
    <n v="426"/>
    <m/>
    <m/>
    <m/>
    <m/>
    <m/>
    <m/>
    <m/>
    <m/>
    <m/>
    <m/>
    <m/>
    <m/>
    <m/>
    <m/>
    <m/>
    <m/>
    <m/>
    <m/>
    <m/>
    <n v="1064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n v="28.8"/>
    <n v="34.24"/>
    <m/>
    <m/>
    <m/>
    <m/>
    <m/>
    <m/>
    <m/>
    <m/>
    <m/>
    <m/>
    <m/>
    <m/>
    <m/>
    <n v="14.99"/>
    <n v="8.89"/>
    <m/>
    <m/>
    <n v="1745.92"/>
  </r>
  <r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x v="31"/>
    <n v="638.91999999999996"/>
    <n v="213"/>
    <m/>
    <m/>
    <m/>
    <m/>
    <m/>
    <m/>
    <m/>
    <m/>
    <m/>
    <m/>
    <m/>
    <m/>
    <m/>
    <m/>
    <m/>
    <m/>
    <m/>
    <n v="145"/>
    <m/>
    <n v="996.92"/>
  </r>
  <r>
    <x v="32"/>
    <n v="638.91999999999996"/>
    <n v="1020.08"/>
    <n v="14.4"/>
    <m/>
    <n v="10.8"/>
    <m/>
    <m/>
    <m/>
    <m/>
    <m/>
    <m/>
    <m/>
    <m/>
    <m/>
    <m/>
    <m/>
    <m/>
    <n v="14.99"/>
    <n v="19.63"/>
    <m/>
    <n v="2.5"/>
    <n v="1721.3200000000002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213"/>
    <m/>
    <m/>
    <m/>
    <m/>
    <m/>
    <m/>
    <m/>
    <m/>
    <m/>
    <m/>
    <m/>
    <m/>
    <m/>
    <m/>
    <m/>
    <m/>
    <m/>
    <m/>
    <m/>
    <n v="851.92"/>
  </r>
  <r>
    <x v="36"/>
    <n v="638.91999999999996"/>
    <n v="852.17"/>
    <m/>
    <m/>
    <m/>
    <m/>
    <m/>
    <m/>
    <m/>
    <m/>
    <m/>
    <m/>
    <m/>
    <m/>
    <m/>
    <m/>
    <m/>
    <n v="14.99"/>
    <n v="19.63"/>
    <n v="206.5"/>
    <m/>
    <n v="1732.21"/>
  </r>
  <r>
    <x v="37"/>
    <n v="638.91999999999996"/>
    <m/>
    <m/>
    <m/>
    <m/>
    <m/>
    <m/>
    <m/>
    <m/>
    <m/>
    <m/>
    <m/>
    <m/>
    <m/>
    <m/>
    <m/>
    <m/>
    <n v="14.99"/>
    <n v="0"/>
    <m/>
    <m/>
    <n v="653.91"/>
  </r>
  <r>
    <x v="38"/>
    <m/>
    <m/>
    <m/>
    <m/>
    <m/>
    <m/>
    <m/>
    <m/>
    <m/>
    <m/>
    <m/>
    <m/>
    <m/>
    <m/>
    <m/>
    <m/>
    <m/>
    <m/>
    <m/>
    <m/>
    <m/>
    <n v="0"/>
  </r>
  <r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x v="40"/>
    <n v="638.91999999999996"/>
    <n v="426"/>
    <m/>
    <m/>
    <n v="18"/>
    <m/>
    <m/>
    <m/>
    <m/>
    <m/>
    <m/>
    <m/>
    <m/>
    <m/>
    <m/>
    <m/>
    <m/>
    <m/>
    <n v="19.63"/>
    <m/>
    <n v="2.5"/>
    <n v="1105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426"/>
    <m/>
    <m/>
    <m/>
    <m/>
    <m/>
    <m/>
    <m/>
    <m/>
    <m/>
    <m/>
    <m/>
    <m/>
    <m/>
    <m/>
    <m/>
    <n v="14.99"/>
    <n v="19.63"/>
    <m/>
    <m/>
    <n v="1099.5400000000002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639"/>
    <m/>
    <m/>
    <m/>
    <m/>
    <m/>
    <m/>
    <m/>
    <m/>
    <m/>
    <m/>
    <m/>
    <m/>
    <m/>
    <m/>
    <m/>
    <m/>
    <m/>
    <m/>
    <n v="2.5"/>
    <n v="1280.42"/>
  </r>
  <r>
    <x v="45"/>
    <m/>
    <m/>
    <m/>
    <m/>
    <m/>
    <m/>
    <m/>
    <m/>
    <m/>
    <m/>
    <m/>
    <m/>
    <m/>
    <m/>
    <m/>
    <m/>
    <m/>
    <m/>
    <m/>
    <m/>
    <m/>
    <n v="0"/>
  </r>
  <r>
    <x v="46"/>
    <m/>
    <m/>
    <m/>
    <m/>
    <m/>
    <m/>
    <m/>
    <m/>
    <m/>
    <m/>
    <m/>
    <m/>
    <m/>
    <m/>
    <m/>
    <m/>
    <m/>
    <m/>
    <m/>
    <m/>
    <m/>
    <n v="0"/>
  </r>
  <r>
    <x v="47"/>
    <n v="638.91999999999996"/>
    <m/>
    <m/>
    <m/>
    <m/>
    <m/>
    <m/>
    <m/>
    <m/>
    <m/>
    <m/>
    <m/>
    <m/>
    <m/>
    <m/>
    <m/>
    <m/>
    <n v="14.99"/>
    <n v="19.63"/>
    <n v="-58.42"/>
    <n v="2.5"/>
    <n v="617.62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45.4"/>
    <m/>
    <m/>
    <m/>
    <m/>
    <m/>
    <m/>
    <m/>
    <m/>
    <m/>
    <m/>
    <m/>
    <m/>
    <m/>
    <m/>
    <m/>
    <n v="2.5"/>
    <n v="1706.9"/>
  </r>
  <r>
    <x v="50"/>
    <n v="638.91999999999996"/>
    <m/>
    <m/>
    <m/>
    <m/>
    <m/>
    <m/>
    <m/>
    <m/>
    <m/>
    <m/>
    <m/>
    <m/>
    <m/>
    <m/>
    <m/>
    <m/>
    <m/>
    <n v="19.63"/>
    <n v="184.21"/>
    <m/>
    <n v="842.76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m/>
    <m/>
    <m/>
    <m/>
    <m/>
    <m/>
    <m/>
    <m/>
    <m/>
    <m/>
    <m/>
    <m/>
    <m/>
    <m/>
    <m/>
    <m/>
    <m/>
    <n v="21.76"/>
    <m/>
    <m/>
    <n v="660.68"/>
  </r>
  <r>
    <x v="53"/>
    <m/>
    <m/>
    <m/>
    <m/>
    <m/>
    <m/>
    <m/>
    <m/>
    <m/>
    <m/>
    <m/>
    <m/>
    <m/>
    <m/>
    <m/>
    <m/>
    <m/>
    <m/>
    <m/>
    <m/>
    <m/>
    <n v="0"/>
  </r>
  <r>
    <x v="54"/>
    <m/>
    <m/>
    <m/>
    <m/>
    <m/>
    <m/>
    <m/>
    <m/>
    <m/>
    <m/>
    <m/>
    <m/>
    <m/>
    <m/>
    <m/>
    <m/>
    <m/>
    <m/>
    <m/>
    <m/>
    <m/>
    <n v="0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m/>
    <m/>
    <m/>
    <m/>
    <m/>
    <m/>
    <m/>
    <m/>
    <m/>
    <m/>
    <m/>
    <m/>
    <m/>
    <m/>
    <m/>
    <m/>
    <m/>
    <n v="19.63"/>
    <m/>
    <m/>
    <n v="658.55"/>
  </r>
  <r>
    <x v="0"/>
    <n v="638.91999999999996"/>
    <n v="329.8"/>
    <m/>
    <m/>
    <m/>
    <m/>
    <m/>
    <m/>
    <m/>
    <m/>
    <m/>
    <m/>
    <m/>
    <m/>
    <m/>
    <m/>
    <m/>
    <m/>
    <m/>
    <m/>
    <m/>
    <n v="968.72"/>
  </r>
  <r>
    <x v="1"/>
    <n v="638.91999999999996"/>
    <n v="1020.08"/>
    <m/>
    <m/>
    <n v="23.8"/>
    <n v="271.8"/>
    <m/>
    <m/>
    <m/>
    <m/>
    <m/>
    <m/>
    <m/>
    <m/>
    <m/>
    <m/>
    <m/>
    <m/>
    <m/>
    <m/>
    <m/>
    <n v="1954.6"/>
  </r>
  <r>
    <x v="2"/>
    <n v="638.91999999999996"/>
    <n v="751.79"/>
    <m/>
    <m/>
    <m/>
    <m/>
    <m/>
    <m/>
    <m/>
    <m/>
    <m/>
    <m/>
    <m/>
    <m/>
    <m/>
    <m/>
    <m/>
    <m/>
    <n v="21.76"/>
    <m/>
    <n v="2.5"/>
    <n v="1414.97"/>
  </r>
  <r>
    <x v="3"/>
    <n v="638.91999999999996"/>
    <n v="116.81"/>
    <m/>
    <m/>
    <m/>
    <m/>
    <m/>
    <m/>
    <m/>
    <m/>
    <m/>
    <m/>
    <m/>
    <m/>
    <m/>
    <m/>
    <m/>
    <n v="14.99"/>
    <n v="19.63"/>
    <m/>
    <m/>
    <n v="790.35"/>
  </r>
  <r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515.26"/>
    <m/>
    <m/>
    <m/>
    <m/>
    <m/>
    <m/>
    <m/>
    <m/>
    <m/>
    <m/>
    <m/>
    <m/>
    <m/>
    <m/>
    <m/>
    <m/>
    <m/>
    <m/>
    <m/>
    <m/>
    <n v="515.26"/>
  </r>
  <r>
    <x v="7"/>
    <n v="123.66"/>
    <n v="99.57"/>
    <m/>
    <m/>
    <m/>
    <m/>
    <m/>
    <m/>
    <m/>
    <m/>
    <m/>
    <m/>
    <m/>
    <m/>
    <m/>
    <m/>
    <m/>
    <n v="2.9"/>
    <n v="21.76"/>
    <m/>
    <m/>
    <n v="247.89"/>
  </r>
  <r>
    <x v="8"/>
    <n v="123.66"/>
    <n v="197.43"/>
    <m/>
    <m/>
    <m/>
    <m/>
    <m/>
    <m/>
    <m/>
    <m/>
    <m/>
    <m/>
    <m/>
    <m/>
    <m/>
    <m/>
    <m/>
    <n v="2.9"/>
    <n v="21.76"/>
    <m/>
    <m/>
    <n v="345.75"/>
  </r>
  <r>
    <x v="9"/>
    <n v="638.91999999999996"/>
    <n v="116.81"/>
    <m/>
    <m/>
    <m/>
    <m/>
    <m/>
    <m/>
    <m/>
    <m/>
    <m/>
    <m/>
    <m/>
    <m/>
    <m/>
    <m/>
    <m/>
    <m/>
    <m/>
    <m/>
    <m/>
    <n v="755.73"/>
  </r>
  <r>
    <x v="10"/>
    <n v="638.91999999999996"/>
    <n v="96.19"/>
    <m/>
    <m/>
    <m/>
    <m/>
    <m/>
    <m/>
    <m/>
    <m/>
    <m/>
    <m/>
    <m/>
    <m/>
    <m/>
    <m/>
    <m/>
    <n v="14.99"/>
    <n v="19.63"/>
    <m/>
    <n v="2.5"/>
    <n v="772.2299999999999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278.42"/>
    <n v="70"/>
    <m/>
    <n v="5.7"/>
    <m/>
    <m/>
    <m/>
    <m/>
    <m/>
    <m/>
    <m/>
    <m/>
    <m/>
    <m/>
    <m/>
    <m/>
    <n v="14.99"/>
    <n v="19.63"/>
    <m/>
    <m/>
    <n v="2027.6600000000003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329.8"/>
    <m/>
    <m/>
    <m/>
    <m/>
    <m/>
    <m/>
    <m/>
    <m/>
    <m/>
    <m/>
    <m/>
    <m/>
    <m/>
    <m/>
    <m/>
    <m/>
    <m/>
    <m/>
    <m/>
    <n v="968.72"/>
  </r>
  <r>
    <x v="15"/>
    <n v="638.91999999999996"/>
    <n v="329.8"/>
    <m/>
    <m/>
    <m/>
    <m/>
    <m/>
    <m/>
    <m/>
    <m/>
    <m/>
    <m/>
    <m/>
    <m/>
    <m/>
    <m/>
    <m/>
    <m/>
    <m/>
    <m/>
    <m/>
    <n v="968.72"/>
  </r>
  <r>
    <x v="16"/>
    <n v="638.91999999999996"/>
    <n v="514.48"/>
    <m/>
    <m/>
    <n v="0"/>
    <n v="342.24"/>
    <m/>
    <m/>
    <n v="30"/>
    <m/>
    <m/>
    <m/>
    <m/>
    <n v="395"/>
    <n v="141.24"/>
    <m/>
    <n v="26.27"/>
    <m/>
    <n v="19.63"/>
    <m/>
    <n v="2.5"/>
    <n v="2110.2800000000002"/>
  </r>
  <r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18"/>
    <n v="515.26"/>
    <m/>
    <m/>
    <m/>
    <m/>
    <m/>
    <m/>
    <m/>
    <m/>
    <m/>
    <m/>
    <m/>
    <m/>
    <m/>
    <m/>
    <m/>
    <m/>
    <m/>
    <m/>
    <m/>
    <m/>
    <n v="515.26"/>
  </r>
  <r>
    <x v="19"/>
    <n v="638.91999999999996"/>
    <n v="755.9"/>
    <m/>
    <m/>
    <m/>
    <m/>
    <m/>
    <m/>
    <m/>
    <m/>
    <m/>
    <m/>
    <m/>
    <m/>
    <m/>
    <m/>
    <m/>
    <m/>
    <n v="19.63"/>
    <m/>
    <m/>
    <n v="1414.45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n v="29.8"/>
    <m/>
    <m/>
    <m/>
    <m/>
    <m/>
    <m/>
    <m/>
    <m/>
    <m/>
    <m/>
    <m/>
    <m/>
    <m/>
    <m/>
    <m/>
    <n v="2.5"/>
    <n v="1097.22"/>
  </r>
  <r>
    <x v="22"/>
    <n v="638.91999999999996"/>
    <n v="543"/>
    <m/>
    <m/>
    <m/>
    <m/>
    <m/>
    <m/>
    <m/>
    <m/>
    <m/>
    <m/>
    <m/>
    <m/>
    <m/>
    <m/>
    <m/>
    <m/>
    <m/>
    <m/>
    <n v="2.5"/>
    <n v="1184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4"/>
    <n v="123.66"/>
    <n v="82.45"/>
    <m/>
    <m/>
    <m/>
    <m/>
    <m/>
    <m/>
    <m/>
    <m/>
    <m/>
    <m/>
    <m/>
    <m/>
    <m/>
    <m/>
    <m/>
    <m/>
    <m/>
    <m/>
    <m/>
    <n v="206.11"/>
  </r>
  <r>
    <x v="25"/>
    <n v="638.91999999999996"/>
    <n v="116.81"/>
    <m/>
    <m/>
    <n v="11.2"/>
    <m/>
    <m/>
    <m/>
    <m/>
    <m/>
    <m/>
    <m/>
    <m/>
    <m/>
    <m/>
    <m/>
    <m/>
    <m/>
    <m/>
    <m/>
    <n v="2.5"/>
    <n v="769.43000000000006"/>
  </r>
  <r>
    <x v="26"/>
    <n v="638.91999999999996"/>
    <n v="1232.83"/>
    <m/>
    <m/>
    <m/>
    <m/>
    <m/>
    <m/>
    <m/>
    <m/>
    <m/>
    <m/>
    <m/>
    <m/>
    <m/>
    <m/>
    <m/>
    <n v="14.99"/>
    <n v="19.63"/>
    <m/>
    <m/>
    <n v="1906.3700000000001"/>
  </r>
  <r>
    <x v="27"/>
    <n v="638.91999999999996"/>
    <n v="542.80999999999995"/>
    <m/>
    <m/>
    <m/>
    <m/>
    <m/>
    <m/>
    <m/>
    <m/>
    <m/>
    <m/>
    <m/>
    <m/>
    <m/>
    <m/>
    <m/>
    <m/>
    <m/>
    <m/>
    <m/>
    <n v="1181.73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n v="24.75"/>
    <n v="34.24"/>
    <m/>
    <n v="202.99"/>
    <m/>
    <m/>
    <m/>
    <n v="14.5"/>
    <m/>
    <m/>
    <m/>
    <m/>
    <n v="89.5"/>
    <m/>
    <n v="17.579999999999998"/>
    <n v="14.99"/>
    <n v="8.89"/>
    <m/>
    <m/>
    <n v="2066.4399999999996"/>
  </r>
  <r>
    <x v="30"/>
    <n v="638.91999999999996"/>
    <n v="2343.42"/>
    <m/>
    <m/>
    <m/>
    <n v="751.92"/>
    <m/>
    <m/>
    <m/>
    <m/>
    <m/>
    <m/>
    <m/>
    <m/>
    <m/>
    <m/>
    <m/>
    <m/>
    <n v="21.76"/>
    <m/>
    <m/>
    <n v="3756.0200000000004"/>
  </r>
  <r>
    <x v="31"/>
    <n v="123.66"/>
    <n v="41.23"/>
    <m/>
    <m/>
    <m/>
    <m/>
    <m/>
    <m/>
    <m/>
    <m/>
    <m/>
    <m/>
    <m/>
    <m/>
    <m/>
    <m/>
    <m/>
    <m/>
    <m/>
    <m/>
    <m/>
    <n v="164.89"/>
  </r>
  <r>
    <x v="32"/>
    <n v="638.91999999999996"/>
    <n v="1020.08"/>
    <n v="34.200000000000003"/>
    <m/>
    <m/>
    <m/>
    <m/>
    <m/>
    <m/>
    <m/>
    <m/>
    <m/>
    <m/>
    <m/>
    <m/>
    <m/>
    <m/>
    <n v="14.99"/>
    <n v="19.63"/>
    <m/>
    <n v="2.5"/>
    <n v="1730.3200000000002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329.8"/>
    <m/>
    <m/>
    <m/>
    <m/>
    <m/>
    <m/>
    <m/>
    <m/>
    <m/>
    <m/>
    <m/>
    <m/>
    <m/>
    <m/>
    <m/>
    <m/>
    <m/>
    <m/>
    <m/>
    <n v="968.72"/>
  </r>
  <r>
    <x v="36"/>
    <n v="123.66"/>
    <n v="164.94"/>
    <m/>
    <m/>
    <m/>
    <m/>
    <m/>
    <m/>
    <m/>
    <m/>
    <m/>
    <m/>
    <m/>
    <m/>
    <m/>
    <m/>
    <m/>
    <n v="2.9"/>
    <n v="19.63"/>
    <m/>
    <m/>
    <n v="311.13"/>
  </r>
  <r>
    <x v="37"/>
    <n v="638.91999999999996"/>
    <n v="116.81"/>
    <m/>
    <m/>
    <m/>
    <m/>
    <m/>
    <m/>
    <m/>
    <m/>
    <m/>
    <m/>
    <m/>
    <m/>
    <m/>
    <m/>
    <m/>
    <n v="14.99"/>
    <n v="0"/>
    <m/>
    <m/>
    <n v="770.72"/>
  </r>
  <r>
    <x v="38"/>
    <n v="515.26"/>
    <m/>
    <m/>
    <m/>
    <m/>
    <m/>
    <m/>
    <m/>
    <m/>
    <m/>
    <m/>
    <m/>
    <m/>
    <m/>
    <m/>
    <m/>
    <m/>
    <m/>
    <m/>
    <m/>
    <m/>
    <n v="515.26"/>
  </r>
  <r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469.01"/>
    <m/>
    <m/>
    <m/>
    <m/>
    <m/>
    <m/>
    <m/>
    <m/>
    <m/>
    <m/>
    <m/>
    <m/>
    <m/>
    <m/>
    <m/>
    <n v="14.99"/>
    <n v="19.63"/>
    <m/>
    <m/>
    <n v="1142.55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522.19000000000005"/>
    <m/>
    <m/>
    <m/>
    <m/>
    <m/>
    <m/>
    <m/>
    <m/>
    <m/>
    <m/>
    <m/>
    <m/>
    <m/>
    <m/>
    <m/>
    <m/>
    <m/>
    <m/>
    <n v="2.5"/>
    <n v="1163.6100000000001"/>
  </r>
  <r>
    <x v="45"/>
    <n v="515.26"/>
    <m/>
    <m/>
    <m/>
    <m/>
    <m/>
    <m/>
    <m/>
    <m/>
    <m/>
    <m/>
    <m/>
    <m/>
    <m/>
    <m/>
    <m/>
    <m/>
    <m/>
    <m/>
    <m/>
    <m/>
    <n v="515.26"/>
  </r>
  <r>
    <x v="46"/>
    <n v="515.26"/>
    <n v="116.81"/>
    <m/>
    <m/>
    <m/>
    <m/>
    <m/>
    <m/>
    <m/>
    <m/>
    <m/>
    <m/>
    <m/>
    <m/>
    <m/>
    <m/>
    <m/>
    <m/>
    <m/>
    <m/>
    <m/>
    <n v="632.06999999999994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30.6"/>
    <m/>
    <m/>
    <m/>
    <m/>
    <m/>
    <m/>
    <m/>
    <m/>
    <m/>
    <m/>
    <m/>
    <m/>
    <m/>
    <m/>
    <m/>
    <n v="2.5"/>
    <n v="1692.1"/>
  </r>
  <r>
    <x v="50"/>
    <n v="288.54000000000002"/>
    <m/>
    <m/>
    <m/>
    <m/>
    <m/>
    <m/>
    <m/>
    <m/>
    <m/>
    <m/>
    <m/>
    <m/>
    <m/>
    <m/>
    <m/>
    <m/>
    <m/>
    <n v="19.63"/>
    <m/>
    <m/>
    <n v="308.17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233.61"/>
    <m/>
    <m/>
    <m/>
    <m/>
    <m/>
    <m/>
    <m/>
    <m/>
    <m/>
    <m/>
    <m/>
    <m/>
    <m/>
    <m/>
    <m/>
    <m/>
    <n v="21.76"/>
    <m/>
    <m/>
    <n v="894.29"/>
  </r>
  <r>
    <x v="53"/>
    <n v="515.26"/>
    <n v="116.81"/>
    <m/>
    <m/>
    <m/>
    <m/>
    <m/>
    <m/>
    <m/>
    <m/>
    <m/>
    <m/>
    <m/>
    <m/>
    <m/>
    <m/>
    <m/>
    <m/>
    <m/>
    <m/>
    <m/>
    <n v="632.06999999999994"/>
  </r>
  <r>
    <x v="54"/>
    <n v="515.26"/>
    <m/>
    <m/>
    <m/>
    <m/>
    <m/>
    <m/>
    <m/>
    <m/>
    <m/>
    <m/>
    <m/>
    <m/>
    <m/>
    <m/>
    <m/>
    <m/>
    <m/>
    <m/>
    <m/>
    <m/>
    <n v="515.2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n v="116.81"/>
    <m/>
    <m/>
    <m/>
    <m/>
    <m/>
    <m/>
    <m/>
    <m/>
    <m/>
    <m/>
    <m/>
    <m/>
    <m/>
    <m/>
    <m/>
    <m/>
    <n v="19.63"/>
    <m/>
    <m/>
    <n v="775.36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11"/>
    <n v="638.91999999999996"/>
    <n v="852.17"/>
    <m/>
    <m/>
    <m/>
    <n v="28.46"/>
    <n v="294.75"/>
    <m/>
    <m/>
    <m/>
    <m/>
    <m/>
    <m/>
    <m/>
    <m/>
    <m/>
    <m/>
    <m/>
    <n v="19.63"/>
    <m/>
    <n v="3.04"/>
    <n v="1836.97"/>
  </r>
  <r>
    <x v="12"/>
    <n v="638.91999999999996"/>
    <n v="1491.17"/>
    <n v="8.1"/>
    <m/>
    <n v="106.4"/>
    <n v="28.4"/>
    <n v="294.75"/>
    <m/>
    <n v="118.2"/>
    <m/>
    <m/>
    <m/>
    <m/>
    <m/>
    <m/>
    <m/>
    <m/>
    <n v="14.99"/>
    <n v="19.63"/>
    <m/>
    <n v="2.5"/>
    <n v="2723.06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m/>
    <m/>
    <m/>
    <m/>
    <m/>
    <m/>
    <m/>
    <m/>
    <m/>
    <m/>
    <m/>
    <m/>
    <m/>
    <m/>
    <m/>
    <m/>
    <n v="1064.92"/>
  </r>
  <r>
    <x v="16"/>
    <n v="638.91999999999996"/>
    <n v="514.48"/>
    <m/>
    <m/>
    <n v="0"/>
    <m/>
    <m/>
    <m/>
    <m/>
    <m/>
    <m/>
    <m/>
    <m/>
    <m/>
    <m/>
    <m/>
    <m/>
    <m/>
    <n v="19.63"/>
    <m/>
    <n v="2.5"/>
    <n v="1175.5300000000002"/>
  </r>
  <r>
    <x v="17"/>
    <n v="638.91999999999996"/>
    <n v="639"/>
    <m/>
    <m/>
    <m/>
    <m/>
    <m/>
    <m/>
    <m/>
    <m/>
    <m/>
    <m/>
    <m/>
    <m/>
    <n v="77.25"/>
    <m/>
    <m/>
    <m/>
    <n v="19.63"/>
    <m/>
    <n v="2.5"/>
    <n v="1377.3000000000002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n v="44.4"/>
    <n v="116.9"/>
    <m/>
    <m/>
    <m/>
    <m/>
    <m/>
    <m/>
    <m/>
    <m/>
    <n v="189"/>
    <m/>
    <m/>
    <m/>
    <n v="19.63"/>
    <m/>
    <m/>
    <n v="1861.020000000000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x v="22"/>
    <n v="638.91999999999996"/>
    <n v="638.80999999999995"/>
    <m/>
    <m/>
    <m/>
    <m/>
    <m/>
    <m/>
    <m/>
    <m/>
    <m/>
    <m/>
    <m/>
    <m/>
    <m/>
    <m/>
    <m/>
    <m/>
    <m/>
    <m/>
    <n v="2.5"/>
    <n v="1280.23"/>
  </r>
  <r>
    <x v="23"/>
    <n v="638.91999999999996"/>
    <n v="274.25"/>
    <m/>
    <m/>
    <n v="22.4"/>
    <n v="261.7"/>
    <m/>
    <m/>
    <m/>
    <m/>
    <m/>
    <m/>
    <m/>
    <n v="282"/>
    <n v="101"/>
    <m/>
    <m/>
    <m/>
    <m/>
    <m/>
    <n v="2.5"/>
    <n v="1582.77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n v="19.8"/>
    <m/>
    <m/>
    <m/>
    <m/>
    <m/>
    <m/>
    <m/>
    <m/>
    <m/>
    <m/>
    <m/>
    <m/>
    <n v="14.99"/>
    <n v="19.63"/>
    <m/>
    <n v="2.5"/>
    <n v="1548.01"/>
  </r>
  <r>
    <x v="29"/>
    <n v="638.91999999999996"/>
    <n v="1020.08"/>
    <n v="27"/>
    <n v="42.8"/>
    <m/>
    <m/>
    <m/>
    <m/>
    <m/>
    <m/>
    <m/>
    <m/>
    <m/>
    <m/>
    <m/>
    <m/>
    <m/>
    <n v="14.99"/>
    <n v="8.89"/>
    <m/>
    <m/>
    <n v="1752.68"/>
  </r>
  <r>
    <x v="30"/>
    <n v="638.91999999999996"/>
    <n v="2343.42"/>
    <m/>
    <m/>
    <n v="10.8"/>
    <n v="1056.6500000000001"/>
    <n v="294.75"/>
    <m/>
    <m/>
    <m/>
    <m/>
    <m/>
    <m/>
    <m/>
    <n v="78.5"/>
    <m/>
    <m/>
    <m/>
    <n v="21.76"/>
    <m/>
    <m/>
    <n v="4444.8000000000011"/>
  </r>
  <r>
    <x v="32"/>
    <n v="638.91999999999996"/>
    <n v="1020.08"/>
    <n v="14.4"/>
    <m/>
    <m/>
    <n v="166.24"/>
    <m/>
    <m/>
    <n v="13.8"/>
    <m/>
    <m/>
    <m/>
    <m/>
    <n v="410"/>
    <n v="131.6"/>
    <m/>
    <m/>
    <n v="14.99"/>
    <n v="19.63"/>
    <m/>
    <n v="2.5"/>
    <n v="2432.16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m/>
    <m/>
    <m/>
    <m/>
    <m/>
    <m/>
    <m/>
    <m/>
    <m/>
    <m/>
    <m/>
    <m/>
    <m/>
    <m/>
    <m/>
    <m/>
    <n v="1064.92"/>
  </r>
  <r>
    <x v="37"/>
    <n v="638.91999999999996"/>
    <n v="213"/>
    <m/>
    <m/>
    <m/>
    <m/>
    <m/>
    <m/>
    <m/>
    <m/>
    <m/>
    <m/>
    <m/>
    <m/>
    <m/>
    <m/>
    <m/>
    <n v="14.99"/>
    <n v="0"/>
    <m/>
    <n v="2.5"/>
    <n v="869.4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n v="20.100000000000001"/>
    <m/>
    <m/>
    <m/>
    <m/>
    <m/>
    <m/>
    <m/>
    <m/>
    <m/>
    <m/>
    <m/>
    <m/>
    <m/>
    <m/>
    <m/>
    <n v="2.5"/>
    <n v="1087.52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39.6"/>
    <m/>
    <m/>
    <m/>
    <m/>
    <m/>
    <m/>
    <m/>
    <m/>
    <m/>
    <m/>
    <m/>
    <m/>
    <m/>
    <m/>
    <m/>
    <n v="2.5"/>
    <n v="1701.1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m/>
    <n v="170.72"/>
    <m/>
    <m/>
    <m/>
    <m/>
    <m/>
    <m/>
    <m/>
    <n v="75"/>
    <n v="179.4"/>
    <m/>
    <m/>
    <n v="14.99"/>
    <m/>
    <m/>
    <m/>
    <n v="1505.0300000000002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m/>
    <m/>
    <m/>
    <n v="183.07"/>
    <n v="294.75"/>
    <m/>
    <n v="20.3"/>
    <m/>
    <m/>
    <m/>
    <m/>
    <n v="179"/>
    <m/>
    <m/>
    <m/>
    <m/>
    <n v="21.76"/>
    <m/>
    <n v="2.5"/>
    <n v="2360.38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n v="81"/>
    <m/>
    <m/>
    <m/>
    <m/>
    <m/>
    <m/>
    <m/>
    <m/>
    <m/>
    <m/>
    <m/>
    <m/>
    <m/>
    <m/>
    <n v="14.99"/>
    <n v="21.76"/>
    <m/>
    <n v="2.5"/>
    <n v="972.17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491.17"/>
    <n v="42.65"/>
    <n v="6.5"/>
    <m/>
    <m/>
    <m/>
    <m/>
    <n v="45.3"/>
    <m/>
    <m/>
    <m/>
    <m/>
    <m/>
    <m/>
    <m/>
    <m/>
    <n v="14.99"/>
    <n v="19.63"/>
    <m/>
    <m/>
    <n v="2259.1600000000003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n v="334.76"/>
    <m/>
    <m/>
    <m/>
    <m/>
    <m/>
    <m/>
    <m/>
    <n v="249.95"/>
    <n v="116.1"/>
    <m/>
    <m/>
    <m/>
    <m/>
    <m/>
    <m/>
    <n v="1765.73"/>
  </r>
  <r>
    <x v="16"/>
    <n v="638.91999999999996"/>
    <n v="514.48"/>
    <m/>
    <m/>
    <n v="0"/>
    <m/>
    <m/>
    <m/>
    <m/>
    <m/>
    <m/>
    <m/>
    <m/>
    <m/>
    <m/>
    <m/>
    <m/>
    <m/>
    <n v="19.63"/>
    <m/>
    <n v="2.5"/>
    <n v="1175.5300000000002"/>
  </r>
  <r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m/>
    <n v="344.93"/>
    <m/>
    <m/>
    <m/>
    <m/>
    <m/>
    <m/>
    <m/>
    <m/>
    <m/>
    <m/>
    <m/>
    <n v="14.99"/>
    <n v="19.63"/>
    <m/>
    <m/>
    <n v="2038.5500000000002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n v="27"/>
    <n v="34.24"/>
    <m/>
    <n v="214.74"/>
    <m/>
    <m/>
    <m/>
    <m/>
    <m/>
    <m/>
    <m/>
    <m/>
    <m/>
    <n v="14.5"/>
    <m/>
    <n v="14.99"/>
    <n v="8.89"/>
    <m/>
    <m/>
    <n v="1973.3600000000001"/>
  </r>
  <r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x v="32"/>
    <n v="638.91999999999996"/>
    <n v="1020.08"/>
    <n v="4.95"/>
    <m/>
    <m/>
    <m/>
    <m/>
    <m/>
    <m/>
    <m/>
    <m/>
    <m/>
    <m/>
    <m/>
    <m/>
    <m/>
    <m/>
    <n v="14.99"/>
    <n v="19.63"/>
    <m/>
    <n v="2.5"/>
    <n v="1701.0700000000002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m/>
    <m/>
    <m/>
    <m/>
    <m/>
    <m/>
    <m/>
    <m/>
    <m/>
    <m/>
    <m/>
    <m/>
    <m/>
    <m/>
    <m/>
    <m/>
    <n v="1064.92"/>
  </r>
  <r>
    <x v="37"/>
    <n v="638.91999999999996"/>
    <n v="213"/>
    <m/>
    <m/>
    <m/>
    <m/>
    <m/>
    <m/>
    <m/>
    <m/>
    <m/>
    <m/>
    <m/>
    <m/>
    <m/>
    <m/>
    <m/>
    <n v="14.99"/>
    <n v="0"/>
    <m/>
    <n v="2.5"/>
    <n v="869.4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n v="34"/>
    <m/>
    <m/>
    <m/>
    <m/>
    <m/>
    <m/>
    <m/>
    <m/>
    <m/>
    <m/>
    <m/>
    <m/>
    <m/>
    <m/>
    <m/>
    <n v="2.5"/>
    <n v="1101.42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50.8"/>
    <m/>
    <m/>
    <m/>
    <m/>
    <m/>
    <m/>
    <m/>
    <m/>
    <m/>
    <m/>
    <m/>
    <m/>
    <m/>
    <m/>
    <m/>
    <n v="2.5"/>
    <n v="1712.3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491.17"/>
    <n v="48.33"/>
    <m/>
    <m/>
    <m/>
    <n v="263.75"/>
    <m/>
    <n v="93"/>
    <m/>
    <n v="11"/>
    <m/>
    <m/>
    <m/>
    <n v="261"/>
    <m/>
    <n v="71.5"/>
    <n v="14.99"/>
    <n v="19.63"/>
    <m/>
    <m/>
    <n v="2913.29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m/>
    <m/>
    <m/>
    <m/>
    <m/>
    <m/>
    <m/>
    <m/>
    <m/>
    <m/>
    <m/>
    <m/>
    <m/>
    <m/>
    <m/>
    <m/>
    <n v="1064.92"/>
  </r>
  <r>
    <x v="16"/>
    <n v="638.91999999999996"/>
    <n v="514.48"/>
    <m/>
    <m/>
    <m/>
    <m/>
    <m/>
    <m/>
    <m/>
    <m/>
    <m/>
    <m/>
    <m/>
    <m/>
    <m/>
    <m/>
    <m/>
    <m/>
    <n v="19.63"/>
    <m/>
    <n v="2.5"/>
    <n v="1175.5300000000002"/>
  </r>
  <r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n v="12.4"/>
    <m/>
    <m/>
    <m/>
    <m/>
    <m/>
    <m/>
    <m/>
    <m/>
    <m/>
    <m/>
    <m/>
    <m/>
    <n v="14.99"/>
    <n v="19.63"/>
    <m/>
    <m/>
    <n v="1706.0200000000002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n v="10.8"/>
    <n v="0"/>
    <m/>
    <m/>
    <m/>
    <m/>
    <m/>
    <m/>
    <m/>
    <m/>
    <m/>
    <m/>
    <m/>
    <m/>
    <m/>
    <n v="14.99"/>
    <n v="8.89"/>
    <m/>
    <m/>
    <n v="1693.68"/>
  </r>
  <r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x v="32"/>
    <n v="638.91999999999996"/>
    <n v="1020.08"/>
    <n v="9.4499999999999993"/>
    <m/>
    <m/>
    <m/>
    <m/>
    <m/>
    <m/>
    <m/>
    <m/>
    <m/>
    <m/>
    <m/>
    <m/>
    <m/>
    <m/>
    <n v="14.99"/>
    <n v="19.63"/>
    <m/>
    <n v="2.5"/>
    <n v="1705.5700000000002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m/>
    <m/>
    <m/>
    <m/>
    <m/>
    <m/>
    <m/>
    <m/>
    <m/>
    <m/>
    <m/>
    <m/>
    <m/>
    <m/>
    <m/>
    <m/>
    <n v="1064.92"/>
  </r>
  <r>
    <x v="37"/>
    <n v="638.91999999999996"/>
    <n v="213"/>
    <m/>
    <m/>
    <m/>
    <m/>
    <m/>
    <m/>
    <m/>
    <m/>
    <m/>
    <m/>
    <m/>
    <m/>
    <m/>
    <m/>
    <m/>
    <n v="14.99"/>
    <n v="0"/>
    <m/>
    <n v="2.5"/>
    <n v="869.4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n v="30.6"/>
    <m/>
    <m/>
    <m/>
    <m/>
    <m/>
    <m/>
    <m/>
    <m/>
    <m/>
    <m/>
    <m/>
    <m/>
    <m/>
    <m/>
    <m/>
    <n v="2.5"/>
    <n v="1098.02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30.4"/>
    <m/>
    <n v="263.75"/>
    <m/>
    <m/>
    <m/>
    <m/>
    <m/>
    <m/>
    <n v="570"/>
    <n v="261"/>
    <m/>
    <m/>
    <m/>
    <m/>
    <m/>
    <n v="2.5"/>
    <n v="2786.65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491.17"/>
    <n v="53.45"/>
    <m/>
    <m/>
    <m/>
    <m/>
    <m/>
    <n v="41.9"/>
    <m/>
    <m/>
    <m/>
    <m/>
    <m/>
    <m/>
    <m/>
    <m/>
    <n v="14.99"/>
    <n v="19.63"/>
    <m/>
    <m/>
    <n v="2260.06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m/>
    <m/>
    <m/>
    <m/>
    <m/>
    <m/>
    <m/>
    <m/>
    <m/>
    <m/>
    <m/>
    <m/>
    <m/>
    <m/>
    <m/>
    <m/>
    <n v="1064.92"/>
  </r>
  <r>
    <x v="16"/>
    <n v="638.91999999999996"/>
    <n v="514.48"/>
    <m/>
    <m/>
    <n v="0"/>
    <m/>
    <m/>
    <m/>
    <m/>
    <m/>
    <m/>
    <m/>
    <m/>
    <m/>
    <m/>
    <m/>
    <m/>
    <m/>
    <n v="19.63"/>
    <m/>
    <n v="2.5"/>
    <n v="1175.5300000000002"/>
  </r>
  <r>
    <x v="17"/>
    <n v="638.91999999999996"/>
    <n v="639"/>
    <m/>
    <m/>
    <m/>
    <n v="312.73"/>
    <m/>
    <m/>
    <m/>
    <m/>
    <m/>
    <m/>
    <m/>
    <m/>
    <m/>
    <m/>
    <m/>
    <m/>
    <n v="19.63"/>
    <m/>
    <n v="2.5"/>
    <n v="1612.7800000000002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m/>
    <m/>
    <m/>
    <m/>
    <n v="41.2"/>
    <m/>
    <m/>
    <m/>
    <m/>
    <m/>
    <m/>
    <m/>
    <m/>
    <m/>
    <n v="19.63"/>
    <m/>
    <m/>
    <n v="1551.9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n v="27.1"/>
    <m/>
    <m/>
    <m/>
    <m/>
    <m/>
    <m/>
    <m/>
    <m/>
    <m/>
    <m/>
    <m/>
    <n v="2.5"/>
    <n v="1094.52"/>
  </r>
  <r>
    <x v="22"/>
    <n v="638.91999999999996"/>
    <n v="639"/>
    <m/>
    <m/>
    <m/>
    <m/>
    <m/>
    <m/>
    <n v="27.1"/>
    <m/>
    <m/>
    <m/>
    <m/>
    <m/>
    <m/>
    <m/>
    <m/>
    <m/>
    <m/>
    <m/>
    <n v="2.5"/>
    <n v="1307.52"/>
  </r>
  <r>
    <x v="23"/>
    <n v="638.91999999999996"/>
    <n v="274.25"/>
    <m/>
    <m/>
    <n v="2.4"/>
    <m/>
    <m/>
    <m/>
    <m/>
    <m/>
    <m/>
    <m/>
    <m/>
    <m/>
    <m/>
    <m/>
    <m/>
    <m/>
    <m/>
    <m/>
    <n v="2.5"/>
    <n v="918.06999999999994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n v="22.5"/>
    <n v="51.36"/>
    <m/>
    <n v="199.63"/>
    <m/>
    <m/>
    <n v="8"/>
    <n v="22"/>
    <m/>
    <m/>
    <m/>
    <m/>
    <n v="61.5"/>
    <m/>
    <n v="45.58"/>
    <n v="14.99"/>
    <n v="8.89"/>
    <m/>
    <m/>
    <n v="2093.4499999999994"/>
  </r>
  <r>
    <x v="30"/>
    <n v="638.91999999999996"/>
    <n v="2343.42"/>
    <m/>
    <m/>
    <n v="6.6"/>
    <n v="789.15"/>
    <m/>
    <m/>
    <m/>
    <m/>
    <m/>
    <m/>
    <m/>
    <m/>
    <m/>
    <m/>
    <m/>
    <m/>
    <n v="21.76"/>
    <m/>
    <m/>
    <n v="3799.8500000000004"/>
  </r>
  <r>
    <x v="32"/>
    <n v="638.91999999999996"/>
    <n v="1020.08"/>
    <n v="38.700000000000003"/>
    <m/>
    <m/>
    <m/>
    <m/>
    <m/>
    <m/>
    <m/>
    <m/>
    <m/>
    <m/>
    <m/>
    <m/>
    <m/>
    <m/>
    <n v="14.99"/>
    <n v="19.63"/>
    <m/>
    <n v="2.5"/>
    <n v="1734.8200000000002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m/>
    <m/>
    <m/>
    <m/>
    <m/>
    <m/>
    <m/>
    <m/>
    <m/>
    <m/>
    <m/>
    <m/>
    <m/>
    <m/>
    <m/>
    <m/>
    <n v="1064.92"/>
  </r>
  <r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m/>
    <m/>
    <m/>
    <m/>
    <m/>
    <m/>
    <m/>
    <m/>
    <m/>
    <m/>
    <m/>
    <m/>
    <n v="14.99"/>
    <m/>
    <m/>
    <n v="2.5"/>
    <n v="1170.8900000000001"/>
  </r>
  <r>
    <x v="40"/>
    <n v="638.91999999999996"/>
    <n v="426"/>
    <m/>
    <m/>
    <n v="8.8000000000000007"/>
    <m/>
    <m/>
    <m/>
    <m/>
    <m/>
    <m/>
    <m/>
    <m/>
    <m/>
    <m/>
    <m/>
    <m/>
    <m/>
    <n v="19.63"/>
    <m/>
    <n v="2.5"/>
    <n v="1095.8500000000001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n v="19"/>
    <m/>
    <m/>
    <m/>
    <m/>
    <m/>
    <m/>
    <m/>
    <m/>
    <m/>
    <m/>
    <m/>
    <m/>
    <m/>
    <m/>
    <m/>
    <n v="2.5"/>
    <n v="1086.42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45.6"/>
    <n v="490.89"/>
    <m/>
    <m/>
    <m/>
    <m/>
    <m/>
    <m/>
    <m/>
    <m/>
    <m/>
    <m/>
    <m/>
    <m/>
    <m/>
    <m/>
    <n v="2.5"/>
    <n v="2197.9899999999998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n v="79.650000000000006"/>
    <m/>
    <n v="11.2"/>
    <m/>
    <m/>
    <m/>
    <m/>
    <m/>
    <m/>
    <m/>
    <m/>
    <m/>
    <m/>
    <m/>
    <m/>
    <n v="14.99"/>
    <n v="21.76"/>
    <m/>
    <n v="2.5"/>
    <n v="982.02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491.17"/>
    <m/>
    <m/>
    <n v="21.2"/>
    <n v="518.82000000000005"/>
    <m/>
    <m/>
    <m/>
    <m/>
    <m/>
    <m/>
    <m/>
    <m/>
    <n v="71.5"/>
    <m/>
    <m/>
    <n v="14.99"/>
    <n v="19.63"/>
    <m/>
    <m/>
    <n v="2776.23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m/>
    <m/>
    <m/>
    <m/>
    <m/>
    <m/>
    <m/>
    <m/>
    <m/>
    <m/>
    <m/>
    <m/>
    <m/>
    <m/>
    <m/>
    <m/>
    <n v="1064.92"/>
  </r>
  <r>
    <x v="16"/>
    <n v="638.91999999999996"/>
    <n v="514.48"/>
    <m/>
    <m/>
    <n v="55.4"/>
    <m/>
    <m/>
    <m/>
    <n v="39"/>
    <m/>
    <m/>
    <m/>
    <m/>
    <m/>
    <m/>
    <m/>
    <m/>
    <m/>
    <n v="19.63"/>
    <m/>
    <m/>
    <n v="1267.4300000000003"/>
  </r>
  <r>
    <x v="17"/>
    <n v="638.91999999999996"/>
    <n v="639"/>
    <m/>
    <m/>
    <m/>
    <n v="345.59"/>
    <m/>
    <m/>
    <m/>
    <m/>
    <m/>
    <m/>
    <m/>
    <m/>
    <n v="149.49"/>
    <m/>
    <m/>
    <m/>
    <n v="19.63"/>
    <m/>
    <n v="2.5"/>
    <n v="1795.13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n v="18"/>
    <n v="42.8"/>
    <m/>
    <m/>
    <m/>
    <m/>
    <n v="8"/>
    <n v="22"/>
    <m/>
    <m/>
    <m/>
    <m/>
    <m/>
    <m/>
    <n v="45.58"/>
    <n v="14.99"/>
    <n v="8.89"/>
    <m/>
    <m/>
    <n v="1819.26"/>
  </r>
  <r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x v="32"/>
    <n v="638.91999999999996"/>
    <n v="1020.08"/>
    <n v="45"/>
    <m/>
    <m/>
    <n v="83.38"/>
    <m/>
    <m/>
    <n v="24.8"/>
    <m/>
    <m/>
    <m/>
    <m/>
    <n v="280.8"/>
    <m/>
    <m/>
    <m/>
    <n v="14.99"/>
    <n v="19.63"/>
    <m/>
    <n v="2.5"/>
    <n v="2130.1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m/>
    <m/>
    <m/>
    <m/>
    <m/>
    <m/>
    <m/>
    <m/>
    <m/>
    <m/>
    <m/>
    <m/>
    <m/>
    <m/>
    <m/>
    <m/>
    <n v="1064.92"/>
  </r>
  <r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m/>
    <m/>
    <m/>
    <m/>
    <m/>
    <m/>
    <m/>
    <m/>
    <m/>
    <m/>
    <m/>
    <m/>
    <n v="14.99"/>
    <m/>
    <m/>
    <m/>
    <n v="1168.3900000000001"/>
  </r>
  <r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n v="26.6"/>
    <m/>
    <m/>
    <m/>
    <m/>
    <m/>
    <m/>
    <m/>
    <m/>
    <m/>
    <m/>
    <m/>
    <m/>
    <m/>
    <m/>
    <m/>
    <n v="2.5"/>
    <n v="1094.02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52"/>
    <n v="23.1"/>
    <m/>
    <m/>
    <m/>
    <m/>
    <m/>
    <m/>
    <m/>
    <m/>
    <m/>
    <m/>
    <m/>
    <m/>
    <m/>
    <m/>
    <n v="2.5"/>
    <n v="1736.6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n v="19"/>
    <m/>
    <m/>
    <m/>
    <m/>
    <m/>
    <m/>
    <m/>
    <m/>
    <m/>
    <m/>
    <m/>
    <m/>
    <n v="14.99"/>
    <n v="19.63"/>
    <m/>
    <n v="2.5"/>
    <n v="1334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m/>
    <m/>
    <m/>
    <n v="127.54"/>
    <m/>
    <m/>
    <m/>
    <m/>
    <m/>
    <m/>
    <m/>
    <m/>
    <m/>
    <m/>
    <m/>
    <m/>
    <n v="21.76"/>
    <m/>
    <n v="2.5"/>
    <n v="1810.8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m/>
    <m/>
    <n v="23.4"/>
    <m/>
    <m/>
    <m/>
    <m/>
    <m/>
    <m/>
    <m/>
    <m/>
    <m/>
    <m/>
    <m/>
    <m/>
    <n v="14.99"/>
    <n v="21.76"/>
    <m/>
    <n v="2.5"/>
    <n v="914.56999999999994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491.17"/>
    <m/>
    <m/>
    <n v="63.1"/>
    <m/>
    <n v="282.75"/>
    <m/>
    <n v="14.3"/>
    <n v="57.98"/>
    <m/>
    <n v="12.66"/>
    <n v="60.24"/>
    <n v="570"/>
    <n v="60.24"/>
    <m/>
    <m/>
    <n v="14.99"/>
    <n v="19.63"/>
    <m/>
    <m/>
    <n v="3285.9799999999996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n v="575.85"/>
    <m/>
    <m/>
    <m/>
    <m/>
    <m/>
    <m/>
    <m/>
    <m/>
    <m/>
    <m/>
    <m/>
    <m/>
    <m/>
    <m/>
    <m/>
    <n v="1640.77"/>
  </r>
  <r>
    <x v="16"/>
    <n v="638.91999999999996"/>
    <n v="514.48"/>
    <m/>
    <m/>
    <n v="18.399999999999999"/>
    <n v="154.85"/>
    <m/>
    <m/>
    <n v="30"/>
    <m/>
    <n v="26.27"/>
    <m/>
    <m/>
    <m/>
    <n v="105.5"/>
    <m/>
    <m/>
    <m/>
    <n v="19.63"/>
    <m/>
    <m/>
    <n v="1508.0500000000002"/>
  </r>
  <r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n v="51.1"/>
    <m/>
    <n v="263.75"/>
    <m/>
    <n v="182.5"/>
    <m/>
    <m/>
    <m/>
    <n v="60.24"/>
    <n v="570"/>
    <n v="399"/>
    <m/>
    <m/>
    <m/>
    <m/>
    <m/>
    <n v="2.5"/>
    <n v="2594.0100000000002"/>
  </r>
  <r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n v="13.8"/>
    <m/>
    <m/>
    <m/>
    <m/>
    <m/>
    <m/>
    <m/>
    <m/>
    <m/>
    <m/>
    <m/>
    <m/>
    <n v="14.99"/>
    <n v="19.63"/>
    <m/>
    <m/>
    <n v="1707.42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n v="14.4"/>
    <n v="25.68"/>
    <m/>
    <m/>
    <m/>
    <m/>
    <m/>
    <m/>
    <m/>
    <m/>
    <m/>
    <m/>
    <m/>
    <m/>
    <m/>
    <n v="14.99"/>
    <n v="8.89"/>
    <m/>
    <m/>
    <n v="1722.9600000000003"/>
  </r>
  <r>
    <x v="30"/>
    <n v="638.91999999999996"/>
    <n v="2343.42"/>
    <m/>
    <m/>
    <m/>
    <n v="562.35"/>
    <m/>
    <m/>
    <m/>
    <m/>
    <m/>
    <m/>
    <m/>
    <m/>
    <n v="120"/>
    <m/>
    <m/>
    <m/>
    <n v="21.76"/>
    <m/>
    <m/>
    <n v="3686.4500000000003"/>
  </r>
  <r>
    <x v="32"/>
    <n v="638.91999999999996"/>
    <n v="1020.08"/>
    <n v="28.35"/>
    <m/>
    <m/>
    <m/>
    <m/>
    <m/>
    <m/>
    <m/>
    <m/>
    <m/>
    <m/>
    <m/>
    <m/>
    <m/>
    <m/>
    <n v="14.99"/>
    <n v="19.63"/>
    <m/>
    <n v="2.5"/>
    <n v="1724.47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m/>
    <m/>
    <m/>
    <m/>
    <m/>
    <m/>
    <m/>
    <m/>
    <m/>
    <m/>
    <m/>
    <m/>
    <m/>
    <m/>
    <m/>
    <m/>
    <n v="1064.92"/>
  </r>
  <r>
    <x v="37"/>
    <n v="638.91999999999996"/>
    <n v="213"/>
    <m/>
    <m/>
    <n v="9"/>
    <m/>
    <m/>
    <m/>
    <m/>
    <m/>
    <m/>
    <m/>
    <m/>
    <m/>
    <m/>
    <m/>
    <m/>
    <n v="14.99"/>
    <n v="0"/>
    <m/>
    <m/>
    <n v="875.9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m/>
    <m/>
    <m/>
    <m/>
    <m/>
    <m/>
    <m/>
    <m/>
    <m/>
    <m/>
    <m/>
    <m/>
    <n v="14.99"/>
    <m/>
    <m/>
    <m/>
    <n v="1168.3900000000001"/>
  </r>
  <r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m/>
    <m/>
    <m/>
    <m/>
    <m/>
    <m/>
    <m/>
    <m/>
    <m/>
    <m/>
    <m/>
    <m/>
    <m/>
    <m/>
    <m/>
    <m/>
    <n v="2.5"/>
    <n v="1067.42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103.2"/>
    <n v="380.05"/>
    <m/>
    <m/>
    <n v="117.8"/>
    <m/>
    <m/>
    <m/>
    <n v="72.900000000000006"/>
    <m/>
    <n v="138"/>
    <m/>
    <m/>
    <m/>
    <m/>
    <m/>
    <n v="2.5"/>
    <n v="2473.4500000000003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n v="66"/>
    <n v="330"/>
    <m/>
    <m/>
    <m/>
    <m/>
    <m/>
    <m/>
    <m/>
    <m/>
    <m/>
    <m/>
    <m/>
    <m/>
    <m/>
    <m/>
    <m/>
    <n v="2055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m/>
    <m/>
    <m/>
    <m/>
    <m/>
    <m/>
    <m/>
    <m/>
    <m/>
    <m/>
    <m/>
    <m/>
    <m/>
    <m/>
    <m/>
    <m/>
    <n v="21.76"/>
    <m/>
    <n v="2.5"/>
    <n v="1683.26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m/>
    <m/>
    <m/>
    <m/>
    <m/>
    <m/>
    <m/>
    <m/>
    <m/>
    <m/>
    <m/>
    <m/>
    <m/>
    <m/>
    <m/>
    <n v="14.99"/>
    <n v="21.76"/>
    <m/>
    <n v="2.5"/>
    <n v="891.17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491.17"/>
    <m/>
    <m/>
    <n v="84.8"/>
    <n v="517.91"/>
    <n v="0"/>
    <m/>
    <n v="75"/>
    <m/>
    <m/>
    <m/>
    <m/>
    <n v="276"/>
    <n v="71.5"/>
    <m/>
    <n v="71.5"/>
    <n v="14.99"/>
    <n v="19.63"/>
    <m/>
    <m/>
    <n v="3261.42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m/>
    <m/>
    <m/>
    <m/>
    <m/>
    <m/>
    <m/>
    <m/>
    <m/>
    <m/>
    <m/>
    <m/>
    <m/>
    <m/>
    <m/>
    <m/>
    <n v="1064.92"/>
  </r>
  <r>
    <x v="16"/>
    <n v="638.91999999999996"/>
    <n v="514.48"/>
    <m/>
    <m/>
    <n v="17.8"/>
    <m/>
    <m/>
    <m/>
    <m/>
    <m/>
    <m/>
    <m/>
    <m/>
    <m/>
    <m/>
    <m/>
    <m/>
    <m/>
    <n v="19.63"/>
    <m/>
    <m/>
    <n v="1190.8300000000002"/>
  </r>
  <r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n v="5.4"/>
    <n v="8.56"/>
    <m/>
    <m/>
    <m/>
    <m/>
    <m/>
    <m/>
    <m/>
    <m/>
    <m/>
    <m/>
    <m/>
    <m/>
    <m/>
    <n v="14.99"/>
    <n v="8.89"/>
    <m/>
    <m/>
    <n v="1696.8400000000001"/>
  </r>
  <r>
    <x v="30"/>
    <n v="638.91999999999996"/>
    <n v="2343.42"/>
    <m/>
    <m/>
    <m/>
    <m/>
    <m/>
    <m/>
    <m/>
    <m/>
    <m/>
    <m/>
    <m/>
    <m/>
    <n v="298"/>
    <m/>
    <m/>
    <m/>
    <n v="21.76"/>
    <m/>
    <m/>
    <n v="3302.1000000000004"/>
  </r>
  <r>
    <x v="32"/>
    <n v="638.91999999999996"/>
    <n v="1020.08"/>
    <n v="4.95"/>
    <m/>
    <m/>
    <m/>
    <m/>
    <m/>
    <m/>
    <m/>
    <m/>
    <m/>
    <m/>
    <m/>
    <m/>
    <m/>
    <m/>
    <n v="14.99"/>
    <n v="19.63"/>
    <m/>
    <n v="2.5"/>
    <n v="1701.0700000000002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n v="206.2"/>
    <m/>
    <m/>
    <m/>
    <m/>
    <m/>
    <m/>
    <m/>
    <m/>
    <m/>
    <m/>
    <m/>
    <m/>
    <m/>
    <m/>
    <m/>
    <n v="1271.1200000000001"/>
  </r>
  <r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n v="136.1"/>
    <m/>
    <m/>
    <m/>
    <m/>
    <m/>
    <m/>
    <m/>
    <m/>
    <m/>
    <m/>
    <m/>
    <n v="14.99"/>
    <m/>
    <m/>
    <m/>
    <n v="1304.49"/>
  </r>
  <r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n v="61.2"/>
    <m/>
    <m/>
    <m/>
    <m/>
    <m/>
    <m/>
    <m/>
    <m/>
    <m/>
    <m/>
    <m/>
    <m/>
    <m/>
    <m/>
    <m/>
    <n v="2.5"/>
    <n v="1128.6200000000001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90.6"/>
    <m/>
    <m/>
    <m/>
    <m/>
    <m/>
    <m/>
    <m/>
    <m/>
    <m/>
    <m/>
    <m/>
    <m/>
    <m/>
    <m/>
    <m/>
    <n v="2.5"/>
    <n v="1752.1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n v="6.4"/>
    <m/>
    <m/>
    <m/>
    <m/>
    <m/>
    <m/>
    <m/>
    <m/>
    <m/>
    <m/>
    <m/>
    <m/>
    <n v="14.99"/>
    <m/>
    <m/>
    <m/>
    <n v="1086.3100000000002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n v="19.8"/>
    <m/>
    <m/>
    <m/>
    <m/>
    <m/>
    <m/>
    <m/>
    <m/>
    <m/>
    <m/>
    <m/>
    <m/>
    <m/>
    <m/>
    <m/>
    <n v="21.76"/>
    <m/>
    <n v="2.5"/>
    <n v="1703.06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m/>
    <m/>
    <n v="11.4"/>
    <m/>
    <m/>
    <m/>
    <m/>
    <m/>
    <m/>
    <m/>
    <m/>
    <m/>
    <m/>
    <m/>
    <m/>
    <n v="14.99"/>
    <n v="21.76"/>
    <m/>
    <n v="2.5"/>
    <n v="902.56999999999994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n v="66.599999999999994"/>
    <m/>
    <m/>
    <m/>
    <m/>
    <m/>
    <m/>
    <m/>
    <m/>
    <m/>
    <m/>
    <m/>
    <m/>
    <n v="14.99"/>
    <n v="19.63"/>
    <m/>
    <n v="2.5"/>
    <n v="742.6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491.17"/>
    <m/>
    <m/>
    <n v="58.2"/>
    <n v="0"/>
    <n v="223.78"/>
    <m/>
    <n v="91.8"/>
    <m/>
    <m/>
    <m/>
    <m/>
    <m/>
    <n v="0"/>
    <m/>
    <m/>
    <n v="14.99"/>
    <n v="19.63"/>
    <m/>
    <m/>
    <n v="2538.4900000000002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m/>
    <m/>
    <m/>
    <m/>
    <m/>
    <m/>
    <m/>
    <m/>
    <m/>
    <m/>
    <m/>
    <m/>
    <m/>
    <m/>
    <m/>
    <m/>
    <n v="1064.92"/>
  </r>
  <r>
    <x v="16"/>
    <n v="638.91999999999996"/>
    <n v="514.48"/>
    <m/>
    <n v="0"/>
    <n v="0"/>
    <m/>
    <m/>
    <m/>
    <m/>
    <m/>
    <m/>
    <m/>
    <m/>
    <m/>
    <m/>
    <m/>
    <m/>
    <m/>
    <n v="19.63"/>
    <m/>
    <m/>
    <n v="1173.0300000000002"/>
  </r>
  <r>
    <x v="17"/>
    <n v="638.91999999999996"/>
    <n v="639"/>
    <m/>
    <m/>
    <n v="19"/>
    <n v="122.91"/>
    <m/>
    <m/>
    <m/>
    <m/>
    <m/>
    <m/>
    <m/>
    <m/>
    <m/>
    <m/>
    <m/>
    <m/>
    <n v="19.63"/>
    <m/>
    <n v="2.5"/>
    <n v="1441.9600000000003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n v="58"/>
    <m/>
    <m/>
    <m/>
    <m/>
    <m/>
    <m/>
    <m/>
    <m/>
    <m/>
    <m/>
    <m/>
    <m/>
    <m/>
    <n v="19.63"/>
    <m/>
    <m/>
    <n v="1568.7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m/>
    <m/>
    <m/>
    <m/>
    <m/>
    <m/>
    <m/>
    <m/>
    <m/>
    <m/>
    <m/>
    <m/>
    <m/>
    <n v="14.99"/>
    <n v="19.63"/>
    <m/>
    <m/>
    <n v="1693.6200000000001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m/>
    <m/>
    <m/>
    <m/>
    <m/>
    <m/>
    <n v="16"/>
    <m/>
    <m/>
    <m/>
    <m/>
    <m/>
    <m/>
    <m/>
    <m/>
    <n v="14.99"/>
    <n v="8.89"/>
    <m/>
    <m/>
    <n v="1698.88"/>
  </r>
  <r>
    <x v="30"/>
    <n v="638.91999999999996"/>
    <n v="2343.42"/>
    <m/>
    <m/>
    <m/>
    <n v="1956.4"/>
    <m/>
    <m/>
    <m/>
    <m/>
    <m/>
    <m/>
    <m/>
    <m/>
    <m/>
    <m/>
    <m/>
    <m/>
    <n v="21.76"/>
    <m/>
    <m/>
    <n v="4960.5"/>
  </r>
  <r>
    <x v="32"/>
    <n v="638.91999999999996"/>
    <n v="1020.08"/>
    <m/>
    <m/>
    <n v="24.5"/>
    <m/>
    <m/>
    <m/>
    <m/>
    <m/>
    <m/>
    <m/>
    <m/>
    <m/>
    <m/>
    <m/>
    <m/>
    <n v="14.99"/>
    <n v="19.63"/>
    <m/>
    <n v="2.5"/>
    <n v="1720.6200000000001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m/>
    <m/>
    <m/>
    <m/>
    <m/>
    <m/>
    <m/>
    <m/>
    <m/>
    <m/>
    <m/>
    <m/>
    <m/>
    <m/>
    <m/>
    <m/>
    <n v="1064.92"/>
  </r>
  <r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m/>
    <m/>
    <m/>
    <m/>
    <m/>
    <m/>
    <m/>
    <m/>
    <m/>
    <m/>
    <m/>
    <m/>
    <n v="14.99"/>
    <m/>
    <m/>
    <m/>
    <n v="1168.3900000000001"/>
  </r>
  <r>
    <x v="40"/>
    <n v="638.91999999999996"/>
    <n v="426"/>
    <m/>
    <m/>
    <n v="13.2"/>
    <m/>
    <m/>
    <m/>
    <m/>
    <m/>
    <m/>
    <m/>
    <m/>
    <m/>
    <m/>
    <m/>
    <m/>
    <m/>
    <n v="19.63"/>
    <m/>
    <n v="2.5"/>
    <n v="1100.2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n v="60.1"/>
    <m/>
    <m/>
    <m/>
    <m/>
    <m/>
    <m/>
    <m/>
    <m/>
    <m/>
    <m/>
    <m/>
    <m/>
    <m/>
    <m/>
    <m/>
    <n v="2.5"/>
    <n v="1127.52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124.6"/>
    <m/>
    <m/>
    <m/>
    <m/>
    <m/>
    <m/>
    <m/>
    <m/>
    <m/>
    <m/>
    <m/>
    <m/>
    <m/>
    <m/>
    <m/>
    <n v="2.5"/>
    <n v="1786.1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n v="21.2"/>
    <m/>
    <m/>
    <m/>
    <m/>
    <m/>
    <m/>
    <m/>
    <m/>
    <m/>
    <m/>
    <m/>
    <m/>
    <m/>
    <m/>
    <m/>
    <m/>
    <n v="1680.2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m/>
    <m/>
    <n v="1064.92"/>
  </r>
  <r>
    <x v="1"/>
    <n v="638.91999999999996"/>
    <n v="1020.08"/>
    <m/>
    <m/>
    <m/>
    <m/>
    <m/>
    <m/>
    <m/>
    <m/>
    <m/>
    <m/>
    <m/>
    <m/>
    <m/>
    <m/>
    <m/>
    <m/>
    <m/>
    <m/>
    <m/>
    <n v="1659"/>
  </r>
  <r>
    <x v="2"/>
    <n v="638.91999999999996"/>
    <n v="1020.08"/>
    <m/>
    <m/>
    <n v="12"/>
    <n v="298.72000000000003"/>
    <m/>
    <m/>
    <m/>
    <m/>
    <m/>
    <m/>
    <m/>
    <m/>
    <m/>
    <m/>
    <m/>
    <m/>
    <n v="21.76"/>
    <m/>
    <n v="2.5"/>
    <n v="1993.98"/>
  </r>
  <r>
    <x v="3"/>
    <n v="638.91999999999996"/>
    <n v="213"/>
    <m/>
    <m/>
    <m/>
    <m/>
    <m/>
    <m/>
    <m/>
    <m/>
    <m/>
    <m/>
    <m/>
    <m/>
    <m/>
    <m/>
    <m/>
    <n v="14.99"/>
    <n v="19.63"/>
    <m/>
    <m/>
    <n v="886.54"/>
  </r>
  <r>
    <x v="4"/>
    <n v="638.91999999999996"/>
    <n v="213"/>
    <n v="65.25"/>
    <m/>
    <m/>
    <n v="406.69"/>
    <m/>
    <m/>
    <m/>
    <m/>
    <m/>
    <m/>
    <m/>
    <m/>
    <m/>
    <m/>
    <m/>
    <n v="14.99"/>
    <n v="21.76"/>
    <m/>
    <n v="2.5"/>
    <n v="1363.11"/>
  </r>
  <r>
    <x v="5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6"/>
    <n v="638.91999999999996"/>
    <m/>
    <m/>
    <m/>
    <m/>
    <m/>
    <m/>
    <m/>
    <m/>
    <m/>
    <m/>
    <m/>
    <m/>
    <m/>
    <m/>
    <m/>
    <m/>
    <m/>
    <m/>
    <m/>
    <m/>
    <n v="638.91999999999996"/>
  </r>
  <r>
    <x v="9"/>
    <n v="638.91999999999996"/>
    <n v="213"/>
    <m/>
    <m/>
    <m/>
    <m/>
    <m/>
    <m/>
    <m/>
    <m/>
    <m/>
    <m/>
    <m/>
    <m/>
    <m/>
    <m/>
    <m/>
    <m/>
    <m/>
    <m/>
    <m/>
    <n v="851.92"/>
  </r>
  <r>
    <x v="10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11"/>
    <n v="638.91999999999996"/>
    <n v="852.17"/>
    <m/>
    <m/>
    <m/>
    <m/>
    <m/>
    <m/>
    <m/>
    <m/>
    <m/>
    <m/>
    <m/>
    <m/>
    <m/>
    <m/>
    <m/>
    <m/>
    <n v="19.63"/>
    <m/>
    <n v="3.04"/>
    <n v="1513.76"/>
  </r>
  <r>
    <x v="12"/>
    <n v="638.91999999999996"/>
    <n v="1491.17"/>
    <m/>
    <m/>
    <n v="11.2"/>
    <m/>
    <m/>
    <m/>
    <m/>
    <m/>
    <m/>
    <m/>
    <m/>
    <m/>
    <m/>
    <m/>
    <m/>
    <n v="14.99"/>
    <n v="19.63"/>
    <m/>
    <m/>
    <n v="2175.91"/>
  </r>
  <r>
    <x v="13"/>
    <n v="638.91999999999996"/>
    <n v="514.48"/>
    <m/>
    <m/>
    <m/>
    <m/>
    <m/>
    <m/>
    <m/>
    <m/>
    <m/>
    <m/>
    <m/>
    <m/>
    <m/>
    <m/>
    <m/>
    <n v="14.99"/>
    <n v="21.76"/>
    <m/>
    <n v="2.5"/>
    <n v="1192.6500000000001"/>
  </r>
  <r>
    <x v="14"/>
    <n v="638.91999999999996"/>
    <n v="426"/>
    <m/>
    <m/>
    <m/>
    <m/>
    <m/>
    <m/>
    <m/>
    <m/>
    <m/>
    <m/>
    <m/>
    <m/>
    <m/>
    <m/>
    <m/>
    <m/>
    <m/>
    <m/>
    <m/>
    <n v="1064.92"/>
  </r>
  <r>
    <x v="15"/>
    <n v="638.91999999999996"/>
    <n v="426"/>
    <m/>
    <m/>
    <m/>
    <m/>
    <m/>
    <m/>
    <m/>
    <m/>
    <m/>
    <m/>
    <m/>
    <m/>
    <m/>
    <m/>
    <m/>
    <m/>
    <m/>
    <m/>
    <m/>
    <n v="1064.92"/>
  </r>
  <r>
    <x v="16"/>
    <n v="638.91999999999996"/>
    <n v="514.48"/>
    <m/>
    <m/>
    <m/>
    <n v="406.69"/>
    <m/>
    <m/>
    <m/>
    <m/>
    <m/>
    <m/>
    <m/>
    <n v="474"/>
    <n v="184"/>
    <m/>
    <m/>
    <m/>
    <n v="19.63"/>
    <m/>
    <m/>
    <n v="2237.7200000000003"/>
  </r>
  <r>
    <x v="17"/>
    <n v="638.91999999999996"/>
    <n v="639"/>
    <m/>
    <m/>
    <m/>
    <m/>
    <m/>
    <m/>
    <m/>
    <m/>
    <m/>
    <m/>
    <m/>
    <m/>
    <m/>
    <m/>
    <m/>
    <m/>
    <n v="19.63"/>
    <m/>
    <n v="2.5"/>
    <n v="1300.0500000000002"/>
  </r>
  <r>
    <x v="18"/>
    <n v="638.91999999999996"/>
    <m/>
    <m/>
    <m/>
    <m/>
    <m/>
    <m/>
    <m/>
    <m/>
    <m/>
    <m/>
    <m/>
    <m/>
    <m/>
    <m/>
    <m/>
    <m/>
    <m/>
    <m/>
    <m/>
    <m/>
    <n v="638.91999999999996"/>
  </r>
  <r>
    <x v="19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20"/>
    <n v="638.91999999999996"/>
    <m/>
    <m/>
    <m/>
    <m/>
    <m/>
    <m/>
    <m/>
    <m/>
    <m/>
    <m/>
    <m/>
    <m/>
    <m/>
    <m/>
    <m/>
    <m/>
    <m/>
    <m/>
    <m/>
    <m/>
    <n v="638.91999999999996"/>
  </r>
  <r>
    <x v="21"/>
    <n v="638.91999999999996"/>
    <n v="426"/>
    <m/>
    <m/>
    <m/>
    <m/>
    <m/>
    <m/>
    <m/>
    <m/>
    <m/>
    <m/>
    <m/>
    <m/>
    <m/>
    <m/>
    <m/>
    <m/>
    <m/>
    <m/>
    <n v="2.5"/>
    <n v="1067.42"/>
  </r>
  <r>
    <x v="22"/>
    <n v="638.91999999999996"/>
    <n v="639"/>
    <m/>
    <m/>
    <m/>
    <m/>
    <m/>
    <m/>
    <m/>
    <m/>
    <m/>
    <m/>
    <m/>
    <m/>
    <m/>
    <m/>
    <m/>
    <m/>
    <m/>
    <m/>
    <n v="2.5"/>
    <n v="1280.42"/>
  </r>
  <r>
    <x v="23"/>
    <n v="638.91999999999996"/>
    <n v="274.25"/>
    <m/>
    <m/>
    <m/>
    <m/>
    <m/>
    <m/>
    <m/>
    <m/>
    <m/>
    <m/>
    <m/>
    <m/>
    <m/>
    <m/>
    <m/>
    <m/>
    <m/>
    <m/>
    <n v="2.5"/>
    <n v="915.67"/>
  </r>
  <r>
    <x v="25"/>
    <n v="638.91999999999996"/>
    <n v="213"/>
    <m/>
    <m/>
    <m/>
    <m/>
    <m/>
    <m/>
    <m/>
    <m/>
    <m/>
    <m/>
    <m/>
    <m/>
    <m/>
    <m/>
    <m/>
    <m/>
    <m/>
    <m/>
    <n v="2.5"/>
    <n v="854.42"/>
  </r>
  <r>
    <x v="26"/>
    <n v="638.91999999999996"/>
    <n v="1020.08"/>
    <m/>
    <m/>
    <n v="26.4"/>
    <m/>
    <m/>
    <m/>
    <m/>
    <m/>
    <m/>
    <m/>
    <m/>
    <m/>
    <m/>
    <m/>
    <m/>
    <n v="14.99"/>
    <n v="19.63"/>
    <m/>
    <m/>
    <n v="1720.0200000000002"/>
  </r>
  <r>
    <x v="27"/>
    <n v="638.91999999999996"/>
    <n v="639"/>
    <m/>
    <m/>
    <m/>
    <m/>
    <m/>
    <m/>
    <m/>
    <m/>
    <m/>
    <m/>
    <m/>
    <m/>
    <m/>
    <m/>
    <m/>
    <m/>
    <m/>
    <m/>
    <m/>
    <n v="1277.92"/>
  </r>
  <r>
    <x v="28"/>
    <n v="638.91999999999996"/>
    <n v="852.17"/>
    <m/>
    <m/>
    <m/>
    <m/>
    <m/>
    <m/>
    <m/>
    <m/>
    <m/>
    <m/>
    <m/>
    <m/>
    <m/>
    <m/>
    <m/>
    <n v="14.99"/>
    <n v="19.63"/>
    <m/>
    <n v="2.5"/>
    <n v="1528.21"/>
  </r>
  <r>
    <x v="29"/>
    <n v="638.91999999999996"/>
    <n v="1020.08"/>
    <m/>
    <m/>
    <m/>
    <n v="24.83"/>
    <m/>
    <m/>
    <m/>
    <m/>
    <m/>
    <m/>
    <m/>
    <m/>
    <m/>
    <m/>
    <m/>
    <n v="14.99"/>
    <n v="8.89"/>
    <m/>
    <m/>
    <n v="1707.71"/>
  </r>
  <r>
    <x v="30"/>
    <n v="638.91999999999996"/>
    <n v="2343.42"/>
    <m/>
    <m/>
    <m/>
    <m/>
    <m/>
    <m/>
    <m/>
    <m/>
    <m/>
    <m/>
    <m/>
    <m/>
    <m/>
    <m/>
    <m/>
    <m/>
    <n v="21.76"/>
    <m/>
    <m/>
    <n v="3004.1000000000004"/>
  </r>
  <r>
    <x v="32"/>
    <n v="638.91999999999996"/>
    <n v="1020.08"/>
    <m/>
    <m/>
    <m/>
    <m/>
    <m/>
    <m/>
    <m/>
    <m/>
    <m/>
    <m/>
    <m/>
    <m/>
    <m/>
    <m/>
    <m/>
    <n v="14.99"/>
    <n v="19.63"/>
    <m/>
    <n v="2.5"/>
    <n v="1696.1200000000001"/>
  </r>
  <r>
    <x v="33"/>
    <n v="638.91999999999996"/>
    <n v="639"/>
    <m/>
    <m/>
    <m/>
    <m/>
    <m/>
    <m/>
    <m/>
    <m/>
    <m/>
    <m/>
    <m/>
    <m/>
    <m/>
    <m/>
    <m/>
    <n v="14.99"/>
    <n v="19.63"/>
    <m/>
    <m/>
    <n v="1312.5400000000002"/>
  </r>
  <r>
    <x v="34"/>
    <n v="638.91999999999996"/>
    <n v="852.17"/>
    <m/>
    <m/>
    <m/>
    <m/>
    <m/>
    <m/>
    <m/>
    <m/>
    <m/>
    <m/>
    <m/>
    <m/>
    <m/>
    <m/>
    <m/>
    <m/>
    <n v="19.63"/>
    <m/>
    <m/>
    <n v="1510.72"/>
  </r>
  <r>
    <x v="35"/>
    <n v="638.91999999999996"/>
    <n v="426"/>
    <m/>
    <m/>
    <m/>
    <m/>
    <m/>
    <m/>
    <m/>
    <m/>
    <m/>
    <m/>
    <m/>
    <m/>
    <m/>
    <m/>
    <m/>
    <m/>
    <m/>
    <m/>
    <m/>
    <n v="1064.92"/>
  </r>
  <r>
    <x v="37"/>
    <n v="638.91999999999996"/>
    <n v="213"/>
    <m/>
    <m/>
    <m/>
    <m/>
    <m/>
    <m/>
    <m/>
    <m/>
    <m/>
    <m/>
    <m/>
    <m/>
    <m/>
    <m/>
    <m/>
    <n v="14.99"/>
    <n v="0"/>
    <m/>
    <m/>
    <n v="866.91"/>
  </r>
  <r>
    <x v="38"/>
    <n v="638.91999999999996"/>
    <m/>
    <m/>
    <m/>
    <m/>
    <m/>
    <m/>
    <m/>
    <m/>
    <m/>
    <m/>
    <m/>
    <m/>
    <m/>
    <m/>
    <m/>
    <m/>
    <m/>
    <m/>
    <m/>
    <m/>
    <n v="638.91999999999996"/>
  </r>
  <r>
    <x v="39"/>
    <n v="638.91999999999996"/>
    <n v="514.48"/>
    <m/>
    <m/>
    <m/>
    <m/>
    <m/>
    <m/>
    <m/>
    <m/>
    <m/>
    <m/>
    <m/>
    <m/>
    <m/>
    <m/>
    <m/>
    <n v="14.99"/>
    <m/>
    <m/>
    <m/>
    <n v="1168.3900000000001"/>
  </r>
  <r>
    <x v="40"/>
    <n v="638.91999999999996"/>
    <n v="426"/>
    <m/>
    <m/>
    <m/>
    <m/>
    <m/>
    <m/>
    <m/>
    <m/>
    <m/>
    <m/>
    <m/>
    <m/>
    <m/>
    <m/>
    <m/>
    <m/>
    <n v="19.63"/>
    <m/>
    <n v="2.5"/>
    <n v="1087.0500000000002"/>
  </r>
  <r>
    <x v="41"/>
    <n v="638.91999999999996"/>
    <m/>
    <m/>
    <m/>
    <m/>
    <m/>
    <m/>
    <m/>
    <m/>
    <m/>
    <m/>
    <m/>
    <m/>
    <m/>
    <m/>
    <m/>
    <m/>
    <m/>
    <n v="19.63"/>
    <m/>
    <n v="2.5"/>
    <n v="661.05"/>
  </r>
  <r>
    <x v="42"/>
    <n v="638.91999999999996"/>
    <n v="504.42"/>
    <m/>
    <m/>
    <m/>
    <m/>
    <m/>
    <m/>
    <m/>
    <m/>
    <m/>
    <m/>
    <m/>
    <m/>
    <m/>
    <m/>
    <m/>
    <n v="14.99"/>
    <n v="19.63"/>
    <m/>
    <m/>
    <n v="1177.96"/>
  </r>
  <r>
    <x v="43"/>
    <n v="638.91999999999996"/>
    <n v="514.48"/>
    <m/>
    <m/>
    <m/>
    <m/>
    <m/>
    <m/>
    <m/>
    <m/>
    <m/>
    <m/>
    <m/>
    <m/>
    <m/>
    <m/>
    <m/>
    <n v="14.99"/>
    <n v="19.63"/>
    <m/>
    <m/>
    <n v="1188.0200000000002"/>
  </r>
  <r>
    <x v="44"/>
    <n v="638.91999999999996"/>
    <n v="426"/>
    <m/>
    <m/>
    <m/>
    <m/>
    <m/>
    <m/>
    <m/>
    <m/>
    <m/>
    <m/>
    <m/>
    <m/>
    <m/>
    <m/>
    <m/>
    <m/>
    <m/>
    <m/>
    <n v="2.5"/>
    <n v="1067.42"/>
  </r>
  <r>
    <x v="45"/>
    <n v="638.91999999999996"/>
    <m/>
    <m/>
    <m/>
    <m/>
    <m/>
    <m/>
    <m/>
    <m/>
    <m/>
    <m/>
    <m/>
    <m/>
    <m/>
    <m/>
    <m/>
    <m/>
    <m/>
    <m/>
    <m/>
    <m/>
    <n v="638.91999999999996"/>
  </r>
  <r>
    <x v="46"/>
    <n v="638.91999999999996"/>
    <n v="213"/>
    <m/>
    <m/>
    <m/>
    <m/>
    <m/>
    <m/>
    <m/>
    <m/>
    <m/>
    <m/>
    <m/>
    <m/>
    <m/>
    <m/>
    <m/>
    <m/>
    <m/>
    <m/>
    <m/>
    <n v="851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m/>
    <n v="2.5"/>
    <n v="1295.4100000000001"/>
  </r>
  <r>
    <x v="49"/>
    <n v="638.91999999999996"/>
    <n v="1020.08"/>
    <m/>
    <m/>
    <n v="33.6"/>
    <m/>
    <m/>
    <m/>
    <m/>
    <m/>
    <m/>
    <m/>
    <m/>
    <m/>
    <m/>
    <m/>
    <m/>
    <m/>
    <m/>
    <m/>
    <n v="2.5"/>
    <n v="1695.1"/>
  </r>
  <r>
    <x v="51"/>
    <n v="638.91999999999996"/>
    <n v="426"/>
    <m/>
    <m/>
    <m/>
    <m/>
    <m/>
    <m/>
    <m/>
    <m/>
    <m/>
    <m/>
    <m/>
    <m/>
    <m/>
    <m/>
    <m/>
    <m/>
    <m/>
    <m/>
    <n v="2.5"/>
    <n v="1067.42"/>
  </r>
  <r>
    <x v="52"/>
    <n v="638.91999999999996"/>
    <n v="426"/>
    <m/>
    <m/>
    <m/>
    <m/>
    <m/>
    <m/>
    <m/>
    <m/>
    <m/>
    <m/>
    <m/>
    <m/>
    <m/>
    <m/>
    <m/>
    <m/>
    <n v="21.76"/>
    <m/>
    <m/>
    <n v="1086.68"/>
  </r>
  <r>
    <x v="53"/>
    <n v="638.91999999999996"/>
    <n v="213"/>
    <m/>
    <m/>
    <m/>
    <m/>
    <m/>
    <m/>
    <m/>
    <m/>
    <m/>
    <m/>
    <m/>
    <m/>
    <m/>
    <m/>
    <m/>
    <m/>
    <m/>
    <m/>
    <m/>
    <n v="851.92"/>
  </r>
  <r>
    <x v="54"/>
    <n v="638.91999999999996"/>
    <m/>
    <m/>
    <m/>
    <m/>
    <m/>
    <m/>
    <m/>
    <m/>
    <m/>
    <m/>
    <m/>
    <m/>
    <m/>
    <m/>
    <m/>
    <m/>
    <m/>
    <m/>
    <m/>
    <m/>
    <n v="638.91999999999996"/>
  </r>
  <r>
    <x v="55"/>
    <n v="638.91999999999996"/>
    <n v="426"/>
    <m/>
    <m/>
    <m/>
    <m/>
    <m/>
    <m/>
    <m/>
    <m/>
    <m/>
    <m/>
    <m/>
    <m/>
    <m/>
    <m/>
    <m/>
    <m/>
    <m/>
    <m/>
    <m/>
    <n v="1064.92"/>
  </r>
  <r>
    <x v="56"/>
    <n v="638.91999999999996"/>
    <n v="639"/>
    <m/>
    <m/>
    <m/>
    <m/>
    <m/>
    <m/>
    <m/>
    <m/>
    <m/>
    <m/>
    <m/>
    <m/>
    <m/>
    <m/>
    <m/>
    <n v="14.99"/>
    <n v="19.63"/>
    <m/>
    <n v="2.5"/>
    <n v="1315.0400000000002"/>
  </r>
  <r>
    <x v="57"/>
    <n v="638.91999999999996"/>
    <n v="1020.08"/>
    <m/>
    <m/>
    <m/>
    <m/>
    <m/>
    <m/>
    <m/>
    <m/>
    <m/>
    <m/>
    <m/>
    <m/>
    <m/>
    <m/>
    <m/>
    <m/>
    <m/>
    <m/>
    <m/>
    <n v="1659"/>
  </r>
  <r>
    <x v="58"/>
    <n v="638.91999999999996"/>
    <n v="426"/>
    <m/>
    <m/>
    <m/>
    <m/>
    <m/>
    <m/>
    <m/>
    <m/>
    <m/>
    <m/>
    <m/>
    <m/>
    <m/>
    <m/>
    <m/>
    <n v="14.99"/>
    <m/>
    <m/>
    <m/>
    <n v="1079.9100000000001"/>
  </r>
  <r>
    <x v="59"/>
    <n v="638.91999999999996"/>
    <n v="213"/>
    <m/>
    <m/>
    <m/>
    <m/>
    <m/>
    <m/>
    <m/>
    <m/>
    <m/>
    <m/>
    <m/>
    <m/>
    <m/>
    <m/>
    <m/>
    <m/>
    <n v="19.63"/>
    <m/>
    <m/>
    <n v="871.55"/>
  </r>
  <r>
    <x v="0"/>
    <n v="638.91999999999996"/>
    <n v="426"/>
    <m/>
    <m/>
    <m/>
    <m/>
    <m/>
    <m/>
    <m/>
    <m/>
    <m/>
    <m/>
    <m/>
    <m/>
    <m/>
    <m/>
    <m/>
    <m/>
    <m/>
    <n v="232.5"/>
    <m/>
    <n v="1297.42"/>
  </r>
  <r>
    <x v="1"/>
    <n v="638.91999999999996"/>
    <n v="1020.08"/>
    <m/>
    <m/>
    <m/>
    <m/>
    <m/>
    <m/>
    <m/>
    <m/>
    <m/>
    <m/>
    <m/>
    <m/>
    <m/>
    <m/>
    <m/>
    <m/>
    <m/>
    <n v="102"/>
    <m/>
    <n v="1761"/>
  </r>
  <r>
    <x v="2"/>
    <n v="638.91999999999996"/>
    <n v="1020.08"/>
    <m/>
    <m/>
    <n v="12"/>
    <m/>
    <m/>
    <m/>
    <m/>
    <m/>
    <m/>
    <m/>
    <m/>
    <m/>
    <m/>
    <m/>
    <m/>
    <m/>
    <n v="21.76"/>
    <n v="222"/>
    <n v="2.5"/>
    <n v="1917.26"/>
  </r>
  <r>
    <x v="3"/>
    <n v="638.91999999999996"/>
    <n v="213"/>
    <m/>
    <m/>
    <m/>
    <m/>
    <m/>
    <m/>
    <m/>
    <m/>
    <m/>
    <m/>
    <m/>
    <m/>
    <m/>
    <m/>
    <m/>
    <n v="14.99"/>
    <n v="19.63"/>
    <n v="219"/>
    <m/>
    <n v="1105.54"/>
  </r>
  <r>
    <x v="4"/>
    <n v="638.91999999999996"/>
    <n v="213"/>
    <n v="65.25"/>
    <m/>
    <m/>
    <n v="406.69"/>
    <m/>
    <m/>
    <m/>
    <m/>
    <m/>
    <m/>
    <m/>
    <m/>
    <m/>
    <m/>
    <m/>
    <n v="14.99"/>
    <n v="21.76"/>
    <n v="225.57"/>
    <n v="2.5"/>
    <n v="1588.6799999999998"/>
  </r>
  <r>
    <x v="5"/>
    <n v="638.91999999999996"/>
    <n v="639"/>
    <m/>
    <m/>
    <m/>
    <m/>
    <m/>
    <m/>
    <m/>
    <m/>
    <m/>
    <m/>
    <m/>
    <m/>
    <m/>
    <m/>
    <m/>
    <m/>
    <n v="19.63"/>
    <n v="215"/>
    <n v="2.5"/>
    <n v="1515.0500000000002"/>
  </r>
  <r>
    <x v="6"/>
    <n v="638.91999999999996"/>
    <m/>
    <m/>
    <m/>
    <m/>
    <m/>
    <m/>
    <m/>
    <m/>
    <m/>
    <m/>
    <m/>
    <m/>
    <m/>
    <m/>
    <m/>
    <m/>
    <m/>
    <m/>
    <n v="156.5"/>
    <m/>
    <n v="795.42"/>
  </r>
  <r>
    <x v="9"/>
    <n v="638.91999999999996"/>
    <n v="213"/>
    <m/>
    <m/>
    <m/>
    <m/>
    <m/>
    <m/>
    <m/>
    <m/>
    <m/>
    <m/>
    <m/>
    <m/>
    <m/>
    <m/>
    <m/>
    <m/>
    <m/>
    <n v="215"/>
    <m/>
    <n v="1066.92"/>
  </r>
  <r>
    <x v="10"/>
    <n v="638.91999999999996"/>
    <m/>
    <m/>
    <m/>
    <m/>
    <m/>
    <m/>
    <m/>
    <m/>
    <m/>
    <m/>
    <m/>
    <m/>
    <m/>
    <m/>
    <m/>
    <m/>
    <n v="14.99"/>
    <n v="19.63"/>
    <n v="222"/>
    <n v="2.5"/>
    <n v="898.04"/>
  </r>
  <r>
    <x v="11"/>
    <n v="638.91999999999996"/>
    <n v="852.17"/>
    <m/>
    <m/>
    <m/>
    <m/>
    <m/>
    <m/>
    <m/>
    <m/>
    <m/>
    <m/>
    <m/>
    <m/>
    <m/>
    <m/>
    <m/>
    <m/>
    <n v="19.63"/>
    <n v="102"/>
    <n v="3.04"/>
    <n v="1615.76"/>
  </r>
  <r>
    <x v="12"/>
    <n v="638.91999999999996"/>
    <n v="1491.17"/>
    <m/>
    <m/>
    <n v="11.2"/>
    <m/>
    <m/>
    <m/>
    <m/>
    <m/>
    <m/>
    <m/>
    <m/>
    <m/>
    <m/>
    <m/>
    <m/>
    <n v="14.99"/>
    <n v="19.63"/>
    <n v="222"/>
    <m/>
    <n v="2397.91"/>
  </r>
  <r>
    <x v="13"/>
    <n v="638.91999999999996"/>
    <n v="514.48"/>
    <m/>
    <m/>
    <m/>
    <m/>
    <m/>
    <m/>
    <m/>
    <m/>
    <m/>
    <m/>
    <m/>
    <m/>
    <m/>
    <m/>
    <m/>
    <n v="14.99"/>
    <n v="21.76"/>
    <n v="197.17"/>
    <n v="2.5"/>
    <n v="1389.8200000000002"/>
  </r>
  <r>
    <x v="14"/>
    <n v="638.91999999999996"/>
    <n v="426"/>
    <m/>
    <m/>
    <m/>
    <m/>
    <m/>
    <m/>
    <m/>
    <m/>
    <m/>
    <m/>
    <m/>
    <m/>
    <m/>
    <m/>
    <m/>
    <m/>
    <m/>
    <n v="222"/>
    <m/>
    <n v="1286.92"/>
  </r>
  <r>
    <x v="15"/>
    <n v="638.91999999999996"/>
    <n v="426"/>
    <m/>
    <m/>
    <m/>
    <m/>
    <m/>
    <m/>
    <m/>
    <m/>
    <m/>
    <m/>
    <m/>
    <m/>
    <m/>
    <m/>
    <m/>
    <m/>
    <m/>
    <n v="234"/>
    <m/>
    <n v="1298.92"/>
  </r>
  <r>
    <x v="16"/>
    <n v="638.91999999999996"/>
    <n v="514.48"/>
    <m/>
    <m/>
    <m/>
    <n v="146.65"/>
    <m/>
    <m/>
    <m/>
    <m/>
    <m/>
    <m/>
    <m/>
    <m/>
    <m/>
    <m/>
    <m/>
    <m/>
    <n v="19.63"/>
    <n v="222"/>
    <m/>
    <n v="1541.6800000000003"/>
  </r>
  <r>
    <x v="17"/>
    <n v="638.91999999999996"/>
    <n v="639"/>
    <m/>
    <m/>
    <m/>
    <m/>
    <m/>
    <m/>
    <m/>
    <m/>
    <m/>
    <m/>
    <m/>
    <m/>
    <m/>
    <m/>
    <m/>
    <m/>
    <n v="19.63"/>
    <n v="222"/>
    <n v="2.5"/>
    <n v="1522.0500000000002"/>
  </r>
  <r>
    <x v="18"/>
    <n v="638.91999999999996"/>
    <m/>
    <m/>
    <m/>
    <m/>
    <m/>
    <m/>
    <m/>
    <m/>
    <m/>
    <m/>
    <m/>
    <m/>
    <m/>
    <m/>
    <m/>
    <m/>
    <m/>
    <m/>
    <n v="148"/>
    <m/>
    <n v="786.92"/>
  </r>
  <r>
    <x v="19"/>
    <n v="638.91999999999996"/>
    <n v="852.17"/>
    <m/>
    <m/>
    <m/>
    <m/>
    <m/>
    <m/>
    <m/>
    <m/>
    <m/>
    <m/>
    <m/>
    <m/>
    <n v="67.739999999999995"/>
    <m/>
    <m/>
    <m/>
    <n v="19.63"/>
    <n v="95.17"/>
    <m/>
    <n v="1673.63"/>
  </r>
  <r>
    <x v="20"/>
    <n v="638.91999999999996"/>
    <m/>
    <m/>
    <m/>
    <m/>
    <m/>
    <m/>
    <m/>
    <m/>
    <m/>
    <m/>
    <m/>
    <m/>
    <m/>
    <m/>
    <m/>
    <m/>
    <m/>
    <m/>
    <n v="222"/>
    <m/>
    <n v="860.92"/>
  </r>
  <r>
    <x v="21"/>
    <n v="638.91999999999996"/>
    <n v="426"/>
    <m/>
    <m/>
    <m/>
    <m/>
    <m/>
    <m/>
    <m/>
    <m/>
    <m/>
    <m/>
    <m/>
    <m/>
    <m/>
    <m/>
    <m/>
    <m/>
    <m/>
    <n v="222"/>
    <n v="2.5"/>
    <n v="1289.42"/>
  </r>
  <r>
    <x v="22"/>
    <n v="638.91999999999996"/>
    <n v="639"/>
    <m/>
    <m/>
    <m/>
    <m/>
    <m/>
    <m/>
    <m/>
    <m/>
    <m/>
    <m/>
    <m/>
    <m/>
    <m/>
    <m/>
    <m/>
    <m/>
    <m/>
    <n v="222"/>
    <n v="2.5"/>
    <n v="1502.42"/>
  </r>
  <r>
    <x v="23"/>
    <n v="638.91999999999996"/>
    <n v="274.25"/>
    <m/>
    <m/>
    <m/>
    <m/>
    <m/>
    <m/>
    <m/>
    <m/>
    <m/>
    <m/>
    <m/>
    <m/>
    <m/>
    <m/>
    <m/>
    <m/>
    <m/>
    <n v="222"/>
    <n v="2.5"/>
    <n v="1137.67"/>
  </r>
  <r>
    <x v="25"/>
    <n v="638.91999999999996"/>
    <n v="213"/>
    <m/>
    <m/>
    <m/>
    <m/>
    <m/>
    <m/>
    <m/>
    <m/>
    <m/>
    <m/>
    <m/>
    <m/>
    <m/>
    <m/>
    <m/>
    <m/>
    <m/>
    <n v="222"/>
    <n v="2.5"/>
    <n v="1076.42"/>
  </r>
  <r>
    <x v="26"/>
    <n v="638.91999999999996"/>
    <n v="1020.08"/>
    <m/>
    <m/>
    <n v="26.4"/>
    <m/>
    <m/>
    <m/>
    <m/>
    <m/>
    <m/>
    <m/>
    <m/>
    <m/>
    <m/>
    <m/>
    <m/>
    <n v="14.99"/>
    <n v="19.63"/>
    <n v="220.5"/>
    <m/>
    <n v="1940.5200000000002"/>
  </r>
  <r>
    <x v="27"/>
    <n v="638.91999999999996"/>
    <n v="639"/>
    <m/>
    <m/>
    <m/>
    <m/>
    <m/>
    <m/>
    <m/>
    <m/>
    <m/>
    <m/>
    <m/>
    <m/>
    <m/>
    <m/>
    <m/>
    <m/>
    <m/>
    <n v="222"/>
    <m/>
    <n v="1499.92"/>
  </r>
  <r>
    <x v="28"/>
    <n v="638.91999999999996"/>
    <n v="852.17"/>
    <m/>
    <m/>
    <m/>
    <m/>
    <m/>
    <m/>
    <m/>
    <m/>
    <m/>
    <m/>
    <m/>
    <m/>
    <m/>
    <m/>
    <m/>
    <n v="14.99"/>
    <n v="19.63"/>
    <n v="222"/>
    <n v="2.5"/>
    <n v="1750.21"/>
  </r>
  <r>
    <x v="29"/>
    <n v="638.91999999999996"/>
    <n v="1020.08"/>
    <m/>
    <m/>
    <m/>
    <m/>
    <m/>
    <m/>
    <m/>
    <m/>
    <m/>
    <m/>
    <m/>
    <m/>
    <m/>
    <m/>
    <m/>
    <n v="14.99"/>
    <n v="8.89"/>
    <n v="259.5"/>
    <m/>
    <n v="1942.38"/>
  </r>
  <r>
    <x v="30"/>
    <n v="638.91999999999996"/>
    <n v="2343.42"/>
    <m/>
    <m/>
    <m/>
    <m/>
    <m/>
    <m/>
    <m/>
    <m/>
    <m/>
    <m/>
    <m/>
    <m/>
    <m/>
    <m/>
    <m/>
    <m/>
    <n v="21.76"/>
    <n v="325"/>
    <m/>
    <n v="3329.1000000000004"/>
  </r>
  <r>
    <x v="32"/>
    <n v="638.91999999999996"/>
    <n v="1020.08"/>
    <m/>
    <m/>
    <m/>
    <m/>
    <m/>
    <m/>
    <m/>
    <m/>
    <m/>
    <m/>
    <m/>
    <m/>
    <m/>
    <m/>
    <m/>
    <n v="14.99"/>
    <n v="19.63"/>
    <n v="240"/>
    <n v="2.5"/>
    <n v="1936.1200000000001"/>
  </r>
  <r>
    <x v="33"/>
    <n v="638.91999999999996"/>
    <n v="639"/>
    <m/>
    <m/>
    <m/>
    <m/>
    <m/>
    <m/>
    <m/>
    <m/>
    <m/>
    <m/>
    <m/>
    <m/>
    <m/>
    <m/>
    <m/>
    <n v="14.99"/>
    <n v="19.63"/>
    <n v="120"/>
    <m/>
    <n v="1432.5400000000002"/>
  </r>
  <r>
    <x v="34"/>
    <n v="638.91999999999996"/>
    <n v="852.17"/>
    <m/>
    <m/>
    <m/>
    <m/>
    <m/>
    <m/>
    <m/>
    <m/>
    <m/>
    <m/>
    <m/>
    <m/>
    <m/>
    <m/>
    <m/>
    <m/>
    <n v="19.63"/>
    <n v="102"/>
    <m/>
    <n v="1612.72"/>
  </r>
  <r>
    <x v="35"/>
    <n v="638.91999999999996"/>
    <n v="426"/>
    <m/>
    <m/>
    <m/>
    <m/>
    <m/>
    <m/>
    <m/>
    <m/>
    <m/>
    <m/>
    <m/>
    <m/>
    <m/>
    <m/>
    <m/>
    <m/>
    <m/>
    <n v="222"/>
    <m/>
    <n v="1286.92"/>
  </r>
  <r>
    <x v="37"/>
    <n v="638.91999999999996"/>
    <n v="213"/>
    <m/>
    <m/>
    <m/>
    <m/>
    <m/>
    <m/>
    <m/>
    <m/>
    <m/>
    <m/>
    <m/>
    <m/>
    <m/>
    <m/>
    <m/>
    <n v="14.99"/>
    <n v="0"/>
    <n v="222"/>
    <m/>
    <n v="1088.9099999999999"/>
  </r>
  <r>
    <x v="38"/>
    <n v="638.91999999999996"/>
    <m/>
    <m/>
    <m/>
    <m/>
    <m/>
    <m/>
    <m/>
    <m/>
    <m/>
    <m/>
    <m/>
    <m/>
    <m/>
    <m/>
    <m/>
    <m/>
    <m/>
    <m/>
    <n v="148"/>
    <m/>
    <n v="786.92"/>
  </r>
  <r>
    <x v="39"/>
    <n v="638.91999999999996"/>
    <n v="514.48"/>
    <m/>
    <m/>
    <m/>
    <m/>
    <m/>
    <m/>
    <m/>
    <m/>
    <m/>
    <m/>
    <m/>
    <m/>
    <m/>
    <m/>
    <m/>
    <n v="14.99"/>
    <m/>
    <n v="222"/>
    <m/>
    <n v="1390.39"/>
  </r>
  <r>
    <x v="40"/>
    <n v="638.91999999999996"/>
    <n v="426"/>
    <m/>
    <m/>
    <m/>
    <m/>
    <m/>
    <m/>
    <m/>
    <m/>
    <m/>
    <m/>
    <m/>
    <m/>
    <m/>
    <m/>
    <m/>
    <m/>
    <n v="19.63"/>
    <n v="220.5"/>
    <n v="2.5"/>
    <n v="1307.5500000000002"/>
  </r>
  <r>
    <x v="41"/>
    <n v="638.91999999999996"/>
    <m/>
    <m/>
    <m/>
    <m/>
    <m/>
    <m/>
    <m/>
    <m/>
    <m/>
    <m/>
    <m/>
    <m/>
    <m/>
    <m/>
    <m/>
    <m/>
    <m/>
    <n v="19.63"/>
    <n v="222"/>
    <n v="2.5"/>
    <n v="883.05"/>
  </r>
  <r>
    <x v="42"/>
    <n v="638.91999999999996"/>
    <n v="504.42"/>
    <m/>
    <m/>
    <m/>
    <m/>
    <m/>
    <m/>
    <m/>
    <m/>
    <m/>
    <m/>
    <m/>
    <m/>
    <m/>
    <m/>
    <m/>
    <n v="14.99"/>
    <n v="19.63"/>
    <n v="222"/>
    <m/>
    <n v="1399.96"/>
  </r>
  <r>
    <x v="43"/>
    <n v="638.91999999999996"/>
    <n v="514.48"/>
    <m/>
    <m/>
    <m/>
    <m/>
    <m/>
    <m/>
    <m/>
    <m/>
    <m/>
    <m/>
    <m/>
    <m/>
    <m/>
    <m/>
    <m/>
    <n v="14.99"/>
    <n v="19.63"/>
    <n v="215"/>
    <m/>
    <n v="1403.0200000000002"/>
  </r>
  <r>
    <x v="44"/>
    <n v="638.91999999999996"/>
    <n v="426"/>
    <m/>
    <m/>
    <m/>
    <m/>
    <m/>
    <m/>
    <m/>
    <m/>
    <m/>
    <m/>
    <m/>
    <m/>
    <m/>
    <m/>
    <m/>
    <m/>
    <m/>
    <n v="154"/>
    <n v="2.5"/>
    <n v="1221.42"/>
  </r>
  <r>
    <x v="45"/>
    <n v="638.91999999999996"/>
    <m/>
    <m/>
    <m/>
    <m/>
    <m/>
    <m/>
    <m/>
    <m/>
    <m/>
    <m/>
    <m/>
    <m/>
    <m/>
    <m/>
    <m/>
    <m/>
    <m/>
    <m/>
    <n v="148"/>
    <m/>
    <n v="786.92"/>
  </r>
  <r>
    <x v="46"/>
    <n v="638.91999999999996"/>
    <n v="213"/>
    <m/>
    <m/>
    <m/>
    <m/>
    <m/>
    <m/>
    <m/>
    <m/>
    <m/>
    <m/>
    <m/>
    <m/>
    <m/>
    <m/>
    <m/>
    <m/>
    <m/>
    <n v="148"/>
    <m/>
    <n v="999.92"/>
  </r>
  <r>
    <x v="47"/>
    <n v="638.91999999999996"/>
    <m/>
    <m/>
    <m/>
    <m/>
    <m/>
    <m/>
    <m/>
    <m/>
    <m/>
    <m/>
    <m/>
    <m/>
    <m/>
    <m/>
    <m/>
    <m/>
    <n v="14.99"/>
    <n v="19.63"/>
    <m/>
    <n v="2.5"/>
    <n v="676.04"/>
  </r>
  <r>
    <x v="48"/>
    <n v="638.91999999999996"/>
    <n v="639"/>
    <m/>
    <m/>
    <m/>
    <m/>
    <m/>
    <m/>
    <m/>
    <m/>
    <m/>
    <m/>
    <m/>
    <m/>
    <m/>
    <m/>
    <m/>
    <n v="14.99"/>
    <m/>
    <n v="212"/>
    <n v="2.5"/>
    <n v="1507.41"/>
  </r>
  <r>
    <x v="49"/>
    <n v="638.91999999999996"/>
    <n v="1020.08"/>
    <m/>
    <m/>
    <n v="33.6"/>
    <m/>
    <m/>
    <m/>
    <m/>
    <m/>
    <m/>
    <m/>
    <m/>
    <m/>
    <m/>
    <m/>
    <m/>
    <m/>
    <m/>
    <n v="222"/>
    <n v="2.5"/>
    <n v="1917.1"/>
  </r>
  <r>
    <x v="51"/>
    <n v="638.91999999999996"/>
    <n v="426"/>
    <m/>
    <m/>
    <m/>
    <m/>
    <m/>
    <m/>
    <m/>
    <m/>
    <m/>
    <m/>
    <m/>
    <m/>
    <m/>
    <m/>
    <m/>
    <m/>
    <m/>
    <n v="217.5"/>
    <n v="2.5"/>
    <n v="1284.92"/>
  </r>
  <r>
    <x v="52"/>
    <n v="638.91999999999996"/>
    <n v="426"/>
    <m/>
    <m/>
    <m/>
    <m/>
    <m/>
    <m/>
    <m/>
    <m/>
    <m/>
    <m/>
    <m/>
    <m/>
    <m/>
    <m/>
    <m/>
    <m/>
    <n v="21.76"/>
    <n v="223.5"/>
    <m/>
    <n v="1310.18"/>
  </r>
  <r>
    <x v="53"/>
    <n v="638.91999999999996"/>
    <n v="213"/>
    <m/>
    <m/>
    <m/>
    <m/>
    <m/>
    <m/>
    <m/>
    <m/>
    <m/>
    <m/>
    <m/>
    <m/>
    <m/>
    <m/>
    <m/>
    <m/>
    <m/>
    <n v="148"/>
    <m/>
    <n v="999.92"/>
  </r>
  <r>
    <x v="54"/>
    <n v="638.91999999999996"/>
    <m/>
    <m/>
    <m/>
    <m/>
    <m/>
    <m/>
    <m/>
    <m/>
    <m/>
    <m/>
    <m/>
    <m/>
    <m/>
    <m/>
    <m/>
    <m/>
    <m/>
    <m/>
    <n v="148"/>
    <m/>
    <n v="786.92"/>
  </r>
  <r>
    <x v="55"/>
    <n v="638.91999999999996"/>
    <n v="426"/>
    <m/>
    <m/>
    <m/>
    <m/>
    <m/>
    <m/>
    <m/>
    <m/>
    <m/>
    <m/>
    <m/>
    <m/>
    <m/>
    <m/>
    <m/>
    <m/>
    <m/>
    <n v="219"/>
    <m/>
    <n v="1283.92"/>
  </r>
  <r>
    <x v="56"/>
    <n v="638.91999999999996"/>
    <n v="639"/>
    <m/>
    <m/>
    <m/>
    <m/>
    <m/>
    <m/>
    <m/>
    <m/>
    <m/>
    <m/>
    <m/>
    <m/>
    <m/>
    <m/>
    <m/>
    <n v="14.99"/>
    <n v="19.63"/>
    <n v="222"/>
    <n v="2.5"/>
    <n v="1537.0400000000002"/>
  </r>
  <r>
    <x v="57"/>
    <n v="638.91999999999996"/>
    <n v="1020.08"/>
    <m/>
    <m/>
    <m/>
    <m/>
    <m/>
    <m/>
    <m/>
    <m/>
    <m/>
    <m/>
    <m/>
    <m/>
    <m/>
    <m/>
    <m/>
    <m/>
    <m/>
    <n v="222"/>
    <m/>
    <n v="1881"/>
  </r>
  <r>
    <x v="58"/>
    <n v="638.91999999999996"/>
    <n v="426"/>
    <m/>
    <m/>
    <m/>
    <m/>
    <m/>
    <m/>
    <m/>
    <m/>
    <m/>
    <m/>
    <m/>
    <m/>
    <m/>
    <m/>
    <m/>
    <n v="14.99"/>
    <m/>
    <n v="222"/>
    <m/>
    <n v="1301.9100000000001"/>
  </r>
  <r>
    <x v="59"/>
    <n v="638.91999999999996"/>
    <n v="213"/>
    <m/>
    <m/>
    <m/>
    <m/>
    <m/>
    <m/>
    <m/>
    <m/>
    <m/>
    <m/>
    <m/>
    <m/>
    <m/>
    <m/>
    <m/>
    <m/>
    <n v="19.63"/>
    <n v="222"/>
    <m/>
    <n v="1093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H66" firstHeaderRow="1" firstDataRow="2" firstDataCol="1"/>
  <pivotFields count="4"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numFmtId="164" showAll="0"/>
    <pivotField showAll="0"/>
    <pivotField axis="axisCol" showAll="0">
      <items count="7">
        <item x="0"/>
        <item x="1"/>
        <item x="2"/>
        <item x="3"/>
        <item n="other (broadband/telephone)" x="4"/>
        <item x="5"/>
        <item t="default"/>
      </items>
    </pivotField>
  </pivotFields>
  <rowFields count="1"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£" fld="1" baseField="0" baseItem="0" numFmtId="43"/>
  </dataFields>
  <formats count="9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0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W64" firstHeaderRow="0" firstDataRow="1" firstDataCol="1"/>
  <pivotFields count="25">
    <pivotField showAll="0"/>
    <pivotField showAll="0"/>
    <pivotField axis="axisRow" showAll="0">
      <items count="61">
        <item x="15"/>
        <item x="26"/>
        <item x="48"/>
        <item x="13"/>
        <item x="52"/>
        <item x="20"/>
        <item x="22"/>
        <item x="56"/>
        <item x="24"/>
        <item x="36"/>
        <item x="18"/>
        <item x="44"/>
        <item x="29"/>
        <item x="28"/>
        <item x="35"/>
        <item x="19"/>
        <item x="8"/>
        <item x="27"/>
        <item x="23"/>
        <item x="54"/>
        <item x="30"/>
        <item x="17"/>
        <item x="40"/>
        <item x="47"/>
        <item x="6"/>
        <item x="37"/>
        <item x="2"/>
        <item x="25"/>
        <item x="3"/>
        <item x="0"/>
        <item x="1"/>
        <item x="34"/>
        <item x="46"/>
        <item x="59"/>
        <item x="58"/>
        <item x="53"/>
        <item x="31"/>
        <item x="45"/>
        <item x="50"/>
        <item x="42"/>
        <item x="39"/>
        <item x="57"/>
        <item x="7"/>
        <item x="49"/>
        <item x="32"/>
        <item x="33"/>
        <item x="10"/>
        <item x="43"/>
        <item x="21"/>
        <item x="38"/>
        <item x="4"/>
        <item x="41"/>
        <item x="11"/>
        <item x="14"/>
        <item x="51"/>
        <item x="9"/>
        <item x="55"/>
        <item x="12"/>
        <item x="16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/>
    <pivotField dataField="1" numFmtId="164" showAll="0"/>
  </pivotFields>
  <rowFields count="1">
    <field x="2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Sum of Approved Duty Subsistance Allowance (Itemise list)" fld="6" baseField="2" baseItem="0"/>
    <dataField name="Sum of Approved Duty Travel (Taxi)" fld="7" baseField="2" baseItem="0"/>
    <dataField name="Sum of Conference Travel (Rail)" fld="8" baseField="2" baseItem="0"/>
    <dataField name="Sum of Conference Travel (Flight)" fld="9" baseField="2" baseItem="0"/>
    <dataField name="Sum of Conference Travel (Tube)" fld="10" baseField="2" baseItem="0"/>
    <dataField name="Sum of Confence Travel (Taxi)" fld="11" baseField="2" baseItem="0"/>
    <dataField name="Sum of Conference Costs" fld="16" baseField="2" baseItem="0"/>
    <dataField name="Sum of Conference Park and Ride" fld="12" baseField="2" baseItem="0"/>
    <dataField name="Sum of Conference Subsistance (over 24 hours) Meals" fld="14" baseField="2" baseItem="0"/>
    <dataField name="Sum of Conference Subsistance (over 24 hours) (Itemise list)" fld="13" baseField="2" baseItem="0"/>
    <dataField name="Sum of Conference Accommodation Cost" fld="17" baseField="2" baseItem="0"/>
    <dataField name="Sum of Conference Subsistance (Hotel)" fld="15" baseField="2" baseItem="0"/>
    <dataField name="Sum of Conference Subsistance (Hotel)2" fld="19" baseField="2" baseItem="0"/>
    <dataField name="Sum of Broadband" fld="20" baseField="2" baseItem="0"/>
    <dataField name="Sum of Conference Parking" fld="18" baseField="2" baseItem="0"/>
    <dataField name="Sum of Senior Railcard" fld="23" baseField="2" baseItem="0"/>
    <dataField name="Sum of Basic" fld="3" baseField="0" baseItem="0"/>
    <dataField name="Sum of SRA" fld="4" baseField="0" baseItem="0"/>
    <dataField name="Sum of Mileage" fld="5" baseField="0" baseItem="0"/>
    <dataField name="Sum of Telephone Allowances" fld="21" baseField="2" baseItem="0"/>
    <dataField name="Sum of Mobile Telephone Expenses" fld="22" baseField="2" baseItem="0"/>
    <dataField name="Sum of Total" fld="24" baseField="0" baseItem="0"/>
  </dataFields>
  <formats count="1">
    <format dxfId="1">
      <pivotArea field="2" grandRow="1" outline="0" collapsedLevelsAreSubtotals="1" axis="axisRow" fieldPosition="0">
        <references count="1">
          <reference field="4294967294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I64" firstHeaderRow="0" firstDataRow="1" firstDataCol="1"/>
  <pivotFields count="25">
    <pivotField showAll="0"/>
    <pivotField showAll="0"/>
    <pivotField axis="axisRow" showAll="0">
      <items count="61">
        <item x="15"/>
        <item x="26"/>
        <item x="48"/>
        <item x="13"/>
        <item x="52"/>
        <item x="20"/>
        <item x="22"/>
        <item x="56"/>
        <item x="24"/>
        <item x="36"/>
        <item x="18"/>
        <item x="44"/>
        <item x="29"/>
        <item x="28"/>
        <item x="35"/>
        <item x="19"/>
        <item x="8"/>
        <item x="27"/>
        <item x="23"/>
        <item x="54"/>
        <item x="30"/>
        <item x="17"/>
        <item x="40"/>
        <item x="47"/>
        <item x="6"/>
        <item x="37"/>
        <item x="2"/>
        <item x="25"/>
        <item x="3"/>
        <item x="0"/>
        <item x="1"/>
        <item x="34"/>
        <item x="46"/>
        <item x="59"/>
        <item x="58"/>
        <item x="53"/>
        <item x="31"/>
        <item x="45"/>
        <item x="50"/>
        <item x="42"/>
        <item x="39"/>
        <item x="57"/>
        <item x="7"/>
        <item x="49"/>
        <item x="32"/>
        <item x="33"/>
        <item x="10"/>
        <item x="43"/>
        <item x="21"/>
        <item x="38"/>
        <item x="4"/>
        <item x="41"/>
        <item x="11"/>
        <item x="14"/>
        <item x="51"/>
        <item x="9"/>
        <item x="55"/>
        <item x="12"/>
        <item x="16"/>
        <item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showAll="0"/>
    <pivotField dataField="1" numFmtId="164" showAll="0"/>
  </pivotFields>
  <rowFields count="1">
    <field x="2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Conference Travel (Rail)" fld="8" baseField="0" baseItem="0"/>
    <dataField name="Sum of Total" fld="24" baseField="0" baseItem="0"/>
    <dataField name="Sum of Telephone Allowances" fld="21" baseField="0" baseItem="0"/>
    <dataField name="Sum of Mobile Telephone Expenses" fld="22" baseField="0" baseItem="0"/>
    <dataField name="Sum of Broadband" fld="20" baseField="0" baseItem="0"/>
    <dataField name="Sum of Confence Travel (Taxi)" fld="11" baseField="0" baseItem="0"/>
    <dataField name="Sum of Approved Duty Travel (Taxi)" fld="7" baseField="0" baseItem="0"/>
    <dataField name="Sum of Conference Travel (Flight)" fld="9" baseField="0" baseItem="0"/>
  </dataFields>
  <formats count="1">
    <format dxfId="0">
      <pivotArea collapsedLevelsAreSubtotals="1" fieldPosition="0">
        <references count="2">
          <reference field="4294967294" count="1" selected="0">
            <x v="1"/>
          </reference>
          <reference field="2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7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64" firstHeaderRow="1" firstDataRow="1" firstDataCol="1"/>
  <pivotFields count="23">
    <pivotField axis="axisRow" showAll="0">
      <items count="61">
        <item x="15"/>
        <item x="26"/>
        <item x="48"/>
        <item x="13"/>
        <item x="52"/>
        <item x="20"/>
        <item x="22"/>
        <item x="56"/>
        <item x="24"/>
        <item x="36"/>
        <item x="18"/>
        <item x="44"/>
        <item x="29"/>
        <item x="28"/>
        <item x="35"/>
        <item x="19"/>
        <item x="8"/>
        <item x="27"/>
        <item x="23"/>
        <item x="54"/>
        <item x="30"/>
        <item x="17"/>
        <item x="40"/>
        <item x="47"/>
        <item x="6"/>
        <item x="37"/>
        <item x="2"/>
        <item x="25"/>
        <item x="3"/>
        <item x="0"/>
        <item x="1"/>
        <item x="34"/>
        <item x="46"/>
        <item x="59"/>
        <item x="58"/>
        <item x="53"/>
        <item x="31"/>
        <item x="45"/>
        <item x="50"/>
        <item x="42"/>
        <item x="39"/>
        <item x="57"/>
        <item x="7"/>
        <item x="49"/>
        <item x="32"/>
        <item x="33"/>
        <item x="10"/>
        <item x="43"/>
        <item x="21"/>
        <item x="38"/>
        <item x="4"/>
        <item x="41"/>
        <item x="11"/>
        <item x="14"/>
        <item x="51"/>
        <item x="9"/>
        <item x="55"/>
        <item x="12"/>
        <item x="16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dataField="1" numFmtId="164" showAll="0"/>
  </pivotFields>
  <rowFields count="1">
    <field x="0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Items count="1">
    <i/>
  </colItems>
  <dataFields count="1">
    <dataField name="Sum of Total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6BEE-688D-4713-9493-B7C49432D258}">
  <dimension ref="A1:J79"/>
  <sheetViews>
    <sheetView tabSelected="1" workbookViewId="0">
      <selection activeCell="I71" sqref="I71"/>
    </sheetView>
  </sheetViews>
  <sheetFormatPr defaultRowHeight="14.5" x14ac:dyDescent="0.35"/>
  <cols>
    <col min="1" max="1" width="51.54296875" customWidth="1"/>
    <col min="2" max="3" width="14.36328125" customWidth="1"/>
    <col min="4" max="4" width="10.1796875" bestFit="1" customWidth="1"/>
    <col min="5" max="5" width="16.26953125" customWidth="1"/>
    <col min="6" max="7" width="13.08984375" customWidth="1"/>
    <col min="8" max="8" width="17.6328125" customWidth="1"/>
    <col min="9" max="9" width="13.08984375" customWidth="1"/>
    <col min="10" max="10" width="10.08984375" bestFit="1" customWidth="1"/>
  </cols>
  <sheetData>
    <row r="1" spans="1:9" x14ac:dyDescent="0.35">
      <c r="A1" s="84" t="s">
        <v>373</v>
      </c>
      <c r="B1" s="84"/>
      <c r="C1" s="84"/>
      <c r="D1" s="84"/>
      <c r="E1" s="84"/>
      <c r="F1" s="84"/>
      <c r="G1" s="84"/>
      <c r="H1" s="84"/>
      <c r="I1" s="84"/>
    </row>
    <row r="2" spans="1:9" ht="72.5" x14ac:dyDescent="0.35">
      <c r="A2" s="69" t="s">
        <v>349</v>
      </c>
      <c r="B2" s="70" t="s">
        <v>301</v>
      </c>
      <c r="C2" s="70" t="s">
        <v>350</v>
      </c>
      <c r="D2" s="70" t="s">
        <v>302</v>
      </c>
      <c r="E2" s="70" t="s">
        <v>351</v>
      </c>
      <c r="F2" s="70" t="s">
        <v>352</v>
      </c>
      <c r="G2" s="70" t="s">
        <v>353</v>
      </c>
      <c r="H2" s="70" t="s">
        <v>376</v>
      </c>
      <c r="I2" s="70" t="s">
        <v>125</v>
      </c>
    </row>
    <row r="3" spans="1:9" x14ac:dyDescent="0.35">
      <c r="A3" s="71" t="s">
        <v>371</v>
      </c>
      <c r="B3" s="72">
        <v>7667.04</v>
      </c>
      <c r="C3" s="72">
        <v>5935.79</v>
      </c>
      <c r="D3" s="54">
        <v>0</v>
      </c>
      <c r="E3" s="54">
        <v>0</v>
      </c>
      <c r="F3" s="54">
        <v>0</v>
      </c>
      <c r="G3" s="54">
        <v>0</v>
      </c>
      <c r="H3" s="72">
        <v>372</v>
      </c>
      <c r="I3" s="54">
        <f t="shared" ref="I3:I34" si="0">SUM(B3:H3)</f>
        <v>13974.83</v>
      </c>
    </row>
    <row r="4" spans="1:9" x14ac:dyDescent="0.35">
      <c r="A4" s="71" t="s">
        <v>161</v>
      </c>
      <c r="B4" s="72">
        <v>845.02</v>
      </c>
      <c r="C4" s="72">
        <v>1349.14</v>
      </c>
      <c r="D4" s="54">
        <v>0</v>
      </c>
      <c r="E4" s="54">
        <v>0</v>
      </c>
      <c r="F4" s="54">
        <v>0</v>
      </c>
      <c r="G4" s="54">
        <v>0</v>
      </c>
      <c r="H4" s="72">
        <v>222</v>
      </c>
      <c r="I4" s="54">
        <f t="shared" si="0"/>
        <v>2416.16</v>
      </c>
    </row>
    <row r="5" spans="1:9" x14ac:dyDescent="0.35">
      <c r="A5" s="73" t="s">
        <v>157</v>
      </c>
      <c r="B5" s="72">
        <v>7667.04</v>
      </c>
      <c r="C5" s="72">
        <v>17894.04</v>
      </c>
      <c r="D5" s="54">
        <v>244.64999999999998</v>
      </c>
      <c r="E5" s="54">
        <v>205.7</v>
      </c>
      <c r="F5" s="54">
        <v>0</v>
      </c>
      <c r="G5" s="54">
        <v>0</v>
      </c>
      <c r="H5" s="72">
        <v>1037.47</v>
      </c>
      <c r="I5" s="54">
        <f t="shared" si="0"/>
        <v>27048.900000000005</v>
      </c>
    </row>
    <row r="6" spans="1:9" x14ac:dyDescent="0.35">
      <c r="A6" s="71" t="s">
        <v>159</v>
      </c>
      <c r="B6" s="72">
        <v>7667.04</v>
      </c>
      <c r="C6" s="72">
        <v>12240.960000000001</v>
      </c>
      <c r="D6" s="54">
        <v>0</v>
      </c>
      <c r="E6" s="54">
        <v>0</v>
      </c>
      <c r="F6" s="54">
        <v>0</v>
      </c>
      <c r="G6" s="54">
        <v>0</v>
      </c>
      <c r="H6" s="72">
        <v>637.44000000000005</v>
      </c>
      <c r="I6" s="54">
        <f t="shared" si="0"/>
        <v>20545.439999999999</v>
      </c>
    </row>
    <row r="7" spans="1:9" x14ac:dyDescent="0.35">
      <c r="A7" s="71" t="s">
        <v>369</v>
      </c>
      <c r="B7" s="72">
        <v>6842.62</v>
      </c>
      <c r="C7" s="72">
        <v>0</v>
      </c>
      <c r="D7" s="54">
        <v>0</v>
      </c>
      <c r="E7" s="54">
        <v>0</v>
      </c>
      <c r="F7" s="54">
        <v>0</v>
      </c>
      <c r="G7" s="54"/>
      <c r="H7" s="72">
        <v>288.8</v>
      </c>
      <c r="I7" s="54">
        <f t="shared" si="0"/>
        <v>7131.42</v>
      </c>
    </row>
    <row r="8" spans="1:9" x14ac:dyDescent="0.35">
      <c r="A8" s="71" t="s">
        <v>361</v>
      </c>
      <c r="B8" s="72">
        <v>6842.62</v>
      </c>
      <c r="C8" s="72">
        <v>0</v>
      </c>
      <c r="D8" s="54">
        <v>0</v>
      </c>
      <c r="E8" s="54">
        <v>0</v>
      </c>
      <c r="F8" s="54">
        <v>0</v>
      </c>
      <c r="G8" s="54"/>
      <c r="H8" s="72">
        <v>74</v>
      </c>
      <c r="I8" s="54">
        <f t="shared" si="0"/>
        <v>6916.62</v>
      </c>
    </row>
    <row r="9" spans="1:9" x14ac:dyDescent="0.35">
      <c r="A9" s="71" t="s">
        <v>362</v>
      </c>
      <c r="B9" s="72">
        <v>6842.62</v>
      </c>
      <c r="C9" s="72">
        <v>0</v>
      </c>
      <c r="D9" s="54">
        <v>0</v>
      </c>
      <c r="E9" s="54">
        <v>0</v>
      </c>
      <c r="F9" s="54">
        <v>0</v>
      </c>
      <c r="G9" s="54"/>
      <c r="H9" s="72">
        <v>74</v>
      </c>
      <c r="I9" s="54">
        <f t="shared" si="0"/>
        <v>6916.62</v>
      </c>
    </row>
    <row r="10" spans="1:9" x14ac:dyDescent="0.35">
      <c r="A10" s="71" t="s">
        <v>181</v>
      </c>
      <c r="B10" s="72">
        <v>7667.04</v>
      </c>
      <c r="C10" s="72">
        <v>4837.16</v>
      </c>
      <c r="D10" s="54">
        <v>0</v>
      </c>
      <c r="E10" s="54">
        <v>0</v>
      </c>
      <c r="F10" s="54">
        <v>0</v>
      </c>
      <c r="G10" s="54">
        <v>0</v>
      </c>
      <c r="H10" s="72">
        <v>479.25</v>
      </c>
      <c r="I10" s="54">
        <f t="shared" si="0"/>
        <v>12983.45</v>
      </c>
    </row>
    <row r="11" spans="1:9" x14ac:dyDescent="0.35">
      <c r="A11" s="71" t="s">
        <v>190</v>
      </c>
      <c r="B11" s="72">
        <v>7667.04</v>
      </c>
      <c r="C11" s="72">
        <v>7668</v>
      </c>
      <c r="D11" s="54">
        <v>0</v>
      </c>
      <c r="E11" s="54">
        <v>0</v>
      </c>
      <c r="F11" s="54">
        <v>0</v>
      </c>
      <c r="G11" s="54">
        <v>0</v>
      </c>
      <c r="H11" s="72">
        <v>457.55999999999995</v>
      </c>
      <c r="I11" s="54">
        <f t="shared" si="0"/>
        <v>15792.6</v>
      </c>
    </row>
    <row r="12" spans="1:9" x14ac:dyDescent="0.35">
      <c r="A12" s="71" t="s">
        <v>155</v>
      </c>
      <c r="B12" s="72">
        <v>845.02</v>
      </c>
      <c r="C12" s="74">
        <v>2683.8</v>
      </c>
      <c r="D12" s="54">
        <v>0</v>
      </c>
      <c r="E12" s="54">
        <v>0</v>
      </c>
      <c r="F12" s="54">
        <v>0</v>
      </c>
      <c r="G12" s="54">
        <v>0</v>
      </c>
      <c r="H12" s="72">
        <v>222</v>
      </c>
      <c r="I12" s="54">
        <f t="shared" si="0"/>
        <v>3750.82</v>
      </c>
    </row>
    <row r="13" spans="1:9" x14ac:dyDescent="0.35">
      <c r="A13" s="71" t="s">
        <v>186</v>
      </c>
      <c r="B13" s="72">
        <v>7667.04</v>
      </c>
      <c r="C13" s="72">
        <v>4837.16</v>
      </c>
      <c r="D13" s="54">
        <v>0</v>
      </c>
      <c r="E13" s="54">
        <v>0</v>
      </c>
      <c r="F13" s="54">
        <v>0</v>
      </c>
      <c r="G13" s="54">
        <v>0</v>
      </c>
      <c r="H13" s="72">
        <v>222</v>
      </c>
      <c r="I13" s="54">
        <f t="shared" si="0"/>
        <v>12726.2</v>
      </c>
    </row>
    <row r="14" spans="1:9" x14ac:dyDescent="0.35">
      <c r="A14" s="71" t="s">
        <v>378</v>
      </c>
      <c r="B14" s="72">
        <v>7667.04</v>
      </c>
      <c r="C14" s="75">
        <v>2130</v>
      </c>
      <c r="D14" s="54">
        <v>0</v>
      </c>
      <c r="E14" s="54">
        <v>0</v>
      </c>
      <c r="F14" s="54">
        <v>0</v>
      </c>
      <c r="G14" s="54">
        <v>0</v>
      </c>
      <c r="H14" s="72">
        <v>637.43999999999994</v>
      </c>
      <c r="I14" s="54">
        <f t="shared" si="0"/>
        <v>10434.480000000001</v>
      </c>
    </row>
    <row r="15" spans="1:9" x14ac:dyDescent="0.35">
      <c r="A15" s="71" t="s">
        <v>183</v>
      </c>
      <c r="B15" s="72">
        <v>6389.2</v>
      </c>
      <c r="C15" s="72">
        <v>8501.1700000000019</v>
      </c>
      <c r="D15" s="54">
        <v>51.4</v>
      </c>
      <c r="E15" s="54">
        <v>0</v>
      </c>
      <c r="F15" s="54">
        <v>0</v>
      </c>
      <c r="G15" s="54">
        <v>0</v>
      </c>
      <c r="H15" s="72">
        <v>400.92999999999995</v>
      </c>
      <c r="I15" s="54">
        <f t="shared" si="0"/>
        <v>15342.700000000003</v>
      </c>
    </row>
    <row r="16" spans="1:9" x14ac:dyDescent="0.35">
      <c r="A16" s="71" t="s">
        <v>188</v>
      </c>
      <c r="B16" s="72">
        <v>7667.04</v>
      </c>
      <c r="C16" s="75">
        <v>28237.71</v>
      </c>
      <c r="D16" s="54">
        <v>702.88</v>
      </c>
      <c r="E16" s="54">
        <v>236</v>
      </c>
      <c r="F16" s="54">
        <v>0</v>
      </c>
      <c r="G16" s="54">
        <v>0</v>
      </c>
      <c r="H16" s="72">
        <v>2294.2399999999998</v>
      </c>
      <c r="I16" s="54">
        <f t="shared" si="0"/>
        <v>39137.869999999995</v>
      </c>
    </row>
    <row r="17" spans="1:9" x14ac:dyDescent="0.35">
      <c r="A17" s="71" t="s">
        <v>134</v>
      </c>
      <c r="B17" s="72">
        <v>7667.04</v>
      </c>
      <c r="C17" s="74">
        <v>6053.04</v>
      </c>
      <c r="D17" s="54">
        <v>0</v>
      </c>
      <c r="E17" s="54">
        <v>0</v>
      </c>
      <c r="F17" s="54">
        <v>0</v>
      </c>
      <c r="G17" s="54">
        <v>0</v>
      </c>
      <c r="H17" s="72">
        <v>652.35</v>
      </c>
      <c r="I17" s="54">
        <f t="shared" si="0"/>
        <v>14372.43</v>
      </c>
    </row>
    <row r="18" spans="1:9" x14ac:dyDescent="0.35">
      <c r="A18" s="71" t="s">
        <v>359</v>
      </c>
      <c r="B18" s="72">
        <v>7667.04</v>
      </c>
      <c r="C18" s="72">
        <v>5951.8600000000006</v>
      </c>
      <c r="D18" s="54">
        <v>0</v>
      </c>
      <c r="E18" s="54">
        <v>0</v>
      </c>
      <c r="F18" s="54">
        <v>0</v>
      </c>
      <c r="G18" s="54">
        <v>0</v>
      </c>
      <c r="H18" s="72">
        <v>222</v>
      </c>
      <c r="I18" s="54">
        <f t="shared" si="0"/>
        <v>13840.900000000001</v>
      </c>
    </row>
    <row r="19" spans="1:9" x14ac:dyDescent="0.35">
      <c r="A19" s="71" t="s">
        <v>131</v>
      </c>
      <c r="B19" s="72">
        <v>7667.04</v>
      </c>
      <c r="C19" s="72">
        <v>11474.41</v>
      </c>
      <c r="D19" s="54">
        <v>536.23</v>
      </c>
      <c r="E19" s="54">
        <v>135</v>
      </c>
      <c r="F19" s="54">
        <v>0</v>
      </c>
      <c r="G19" s="54">
        <v>0</v>
      </c>
      <c r="H19" s="72">
        <v>671.8</v>
      </c>
      <c r="I19" s="54">
        <f t="shared" si="0"/>
        <v>20484.48</v>
      </c>
    </row>
    <row r="20" spans="1:9" x14ac:dyDescent="0.35">
      <c r="A20" s="76" t="s">
        <v>354</v>
      </c>
      <c r="B20" s="72">
        <v>7667.04</v>
      </c>
      <c r="C20" s="72">
        <v>7494.34</v>
      </c>
      <c r="D20" s="54">
        <v>39.100000000000023</v>
      </c>
      <c r="E20" s="54">
        <v>0</v>
      </c>
      <c r="F20" s="54">
        <v>0</v>
      </c>
      <c r="G20" s="54">
        <v>0</v>
      </c>
      <c r="H20" s="72">
        <v>372</v>
      </c>
      <c r="I20" s="54">
        <f t="shared" si="0"/>
        <v>15572.480000000001</v>
      </c>
    </row>
    <row r="21" spans="1:9" x14ac:dyDescent="0.35">
      <c r="A21" s="71" t="s">
        <v>152</v>
      </c>
      <c r="B21" s="72">
        <v>7667.04</v>
      </c>
      <c r="C21" s="72">
        <v>11749.25</v>
      </c>
      <c r="D21" s="54">
        <v>1481.94</v>
      </c>
      <c r="E21" s="54">
        <v>441.96000000000004</v>
      </c>
      <c r="F21" s="54">
        <v>0</v>
      </c>
      <c r="G21" s="54">
        <v>0</v>
      </c>
      <c r="H21" s="72">
        <v>1997.21</v>
      </c>
      <c r="I21" s="54">
        <f t="shared" si="0"/>
        <v>23337.399999999998</v>
      </c>
    </row>
    <row r="22" spans="1:9" x14ac:dyDescent="0.35">
      <c r="A22" s="71" t="s">
        <v>363</v>
      </c>
      <c r="B22" s="72">
        <v>6842.62</v>
      </c>
      <c r="C22" s="72">
        <v>0</v>
      </c>
      <c r="D22" s="54">
        <v>0</v>
      </c>
      <c r="E22" s="54">
        <v>0</v>
      </c>
      <c r="F22" s="54">
        <v>0</v>
      </c>
      <c r="G22" s="54"/>
      <c r="H22" s="72">
        <v>74</v>
      </c>
      <c r="I22" s="54">
        <f t="shared" si="0"/>
        <v>6916.62</v>
      </c>
    </row>
    <row r="23" spans="1:9" x14ac:dyDescent="0.35">
      <c r="A23" s="71" t="s">
        <v>141</v>
      </c>
      <c r="B23" s="72">
        <v>7667.04</v>
      </c>
      <c r="C23" s="72">
        <v>0</v>
      </c>
      <c r="D23" s="54">
        <v>0</v>
      </c>
      <c r="E23" s="54">
        <v>0</v>
      </c>
      <c r="F23" s="54">
        <v>0</v>
      </c>
      <c r="G23" s="54">
        <v>0</v>
      </c>
      <c r="H23" s="72">
        <v>222</v>
      </c>
      <c r="I23" s="54">
        <f t="shared" si="0"/>
        <v>7889.04</v>
      </c>
    </row>
    <row r="24" spans="1:9" x14ac:dyDescent="0.35">
      <c r="A24" s="71" t="s">
        <v>146</v>
      </c>
      <c r="B24" s="72">
        <v>7667.04</v>
      </c>
      <c r="C24" s="72">
        <v>12240.960000000001</v>
      </c>
      <c r="D24" s="54">
        <v>329.28999999999996</v>
      </c>
      <c r="E24" s="54">
        <v>443.49</v>
      </c>
      <c r="F24" s="54">
        <v>0</v>
      </c>
      <c r="G24" s="54">
        <v>0</v>
      </c>
      <c r="H24" s="72">
        <v>906.41</v>
      </c>
      <c r="I24" s="54">
        <f t="shared" si="0"/>
        <v>21587.190000000002</v>
      </c>
    </row>
    <row r="25" spans="1:9" x14ac:dyDescent="0.35">
      <c r="A25" s="71" t="s">
        <v>136</v>
      </c>
      <c r="B25" s="72">
        <v>7667.04</v>
      </c>
      <c r="C25" s="72">
        <v>0</v>
      </c>
      <c r="D25" s="54">
        <v>0</v>
      </c>
      <c r="E25" s="54">
        <v>0</v>
      </c>
      <c r="F25" s="54">
        <v>0</v>
      </c>
      <c r="G25" s="54">
        <v>0</v>
      </c>
      <c r="H25" s="72">
        <v>222</v>
      </c>
      <c r="I25" s="54">
        <f t="shared" si="0"/>
        <v>7889.04</v>
      </c>
    </row>
    <row r="26" spans="1:9" x14ac:dyDescent="0.35">
      <c r="A26" s="71" t="s">
        <v>370</v>
      </c>
      <c r="B26" s="72">
        <v>7667.04</v>
      </c>
      <c r="C26" s="72">
        <v>9148.59</v>
      </c>
      <c r="D26" s="54">
        <v>30</v>
      </c>
      <c r="E26" s="54">
        <v>0</v>
      </c>
      <c r="F26" s="54">
        <v>0</v>
      </c>
      <c r="G26" s="54">
        <v>0</v>
      </c>
      <c r="H26" s="72">
        <v>222</v>
      </c>
      <c r="I26" s="54">
        <f t="shared" si="0"/>
        <v>17067.63</v>
      </c>
    </row>
    <row r="27" spans="1:9" x14ac:dyDescent="0.35">
      <c r="A27" s="71" t="s">
        <v>137</v>
      </c>
      <c r="B27" s="72">
        <v>7667.04</v>
      </c>
      <c r="C27" s="72">
        <v>12240.960000000001</v>
      </c>
      <c r="D27" s="54">
        <v>327.90999999999997</v>
      </c>
      <c r="E27" s="54">
        <v>3</v>
      </c>
      <c r="F27" s="54">
        <v>0</v>
      </c>
      <c r="G27" s="54">
        <v>0</v>
      </c>
      <c r="H27" s="72">
        <v>221.99999999999997</v>
      </c>
      <c r="I27" s="54">
        <f t="shared" si="0"/>
        <v>20460.91</v>
      </c>
    </row>
    <row r="28" spans="1:9" x14ac:dyDescent="0.35">
      <c r="A28" s="71" t="s">
        <v>149</v>
      </c>
      <c r="B28" s="77">
        <v>845.02</v>
      </c>
      <c r="C28" s="78">
        <v>563.42000000000007</v>
      </c>
      <c r="D28" s="54">
        <v>0</v>
      </c>
      <c r="E28" s="54">
        <v>0</v>
      </c>
      <c r="F28" s="54">
        <v>0</v>
      </c>
      <c r="G28" s="54">
        <v>0</v>
      </c>
      <c r="H28" s="72">
        <v>222</v>
      </c>
      <c r="I28" s="54">
        <f t="shared" si="0"/>
        <v>1630.44</v>
      </c>
    </row>
    <row r="29" spans="1:9" x14ac:dyDescent="0.35">
      <c r="A29" s="71" t="s">
        <v>139</v>
      </c>
      <c r="B29" s="77">
        <v>6842.62</v>
      </c>
      <c r="C29" s="78">
        <v>4260</v>
      </c>
      <c r="D29" s="54">
        <v>0</v>
      </c>
      <c r="E29" s="54">
        <v>0</v>
      </c>
      <c r="F29" s="54">
        <v>0</v>
      </c>
      <c r="G29" s="54"/>
      <c r="H29" s="72">
        <v>319</v>
      </c>
      <c r="I29" s="54">
        <f t="shared" si="0"/>
        <v>11421.619999999999</v>
      </c>
    </row>
    <row r="30" spans="1:9" x14ac:dyDescent="0.35">
      <c r="A30" s="71" t="s">
        <v>158</v>
      </c>
      <c r="B30" s="72">
        <v>7667.04</v>
      </c>
      <c r="C30" s="72">
        <v>2556</v>
      </c>
      <c r="D30" s="54">
        <v>114.10000000000001</v>
      </c>
      <c r="E30" s="54">
        <v>0</v>
      </c>
      <c r="F30" s="54">
        <v>0</v>
      </c>
      <c r="G30" s="54">
        <v>0</v>
      </c>
      <c r="H30" s="72">
        <v>222</v>
      </c>
      <c r="I30" s="54">
        <f t="shared" si="0"/>
        <v>10559.140000000001</v>
      </c>
    </row>
    <row r="31" spans="1:9" x14ac:dyDescent="0.35">
      <c r="A31" s="71" t="s">
        <v>364</v>
      </c>
      <c r="B31" s="72">
        <v>6842.62</v>
      </c>
      <c r="C31" s="72">
        <v>0</v>
      </c>
      <c r="D31" s="54">
        <v>21.8</v>
      </c>
      <c r="E31" s="54">
        <v>0</v>
      </c>
      <c r="F31" s="54">
        <v>0</v>
      </c>
      <c r="G31" s="54"/>
      <c r="H31" s="72">
        <v>74</v>
      </c>
      <c r="I31" s="54">
        <f t="shared" si="0"/>
        <v>6938.42</v>
      </c>
    </row>
    <row r="32" spans="1:9" x14ac:dyDescent="0.35">
      <c r="A32" s="76" t="s">
        <v>148</v>
      </c>
      <c r="B32" s="72">
        <v>7667.04</v>
      </c>
      <c r="C32" s="72">
        <v>9950.02</v>
      </c>
      <c r="D32" s="54">
        <v>0</v>
      </c>
      <c r="E32" s="54">
        <v>0</v>
      </c>
      <c r="F32" s="54">
        <v>0</v>
      </c>
      <c r="G32" s="54">
        <v>0</v>
      </c>
      <c r="H32" s="72">
        <v>222</v>
      </c>
      <c r="I32" s="54">
        <f t="shared" si="0"/>
        <v>17839.060000000001</v>
      </c>
    </row>
    <row r="33" spans="1:9" x14ac:dyDescent="0.35">
      <c r="A33" s="71" t="s">
        <v>144</v>
      </c>
      <c r="B33" s="72">
        <v>7667.04</v>
      </c>
      <c r="C33" s="72">
        <v>7942.94</v>
      </c>
      <c r="D33" s="54">
        <v>0</v>
      </c>
      <c r="E33" s="54">
        <v>0</v>
      </c>
      <c r="F33" s="54">
        <v>0</v>
      </c>
      <c r="G33" s="54">
        <v>0</v>
      </c>
      <c r="H33" s="72">
        <v>637.43999999999994</v>
      </c>
      <c r="I33" s="54">
        <f t="shared" si="0"/>
        <v>16247.42</v>
      </c>
    </row>
    <row r="34" spans="1:9" x14ac:dyDescent="0.35">
      <c r="A34" s="76" t="s">
        <v>355</v>
      </c>
      <c r="B34" s="72">
        <v>7667.04</v>
      </c>
      <c r="C34" s="72">
        <v>0</v>
      </c>
      <c r="D34" s="54">
        <v>142.20000000000002</v>
      </c>
      <c r="E34" s="54">
        <v>135</v>
      </c>
      <c r="F34" s="54">
        <v>0</v>
      </c>
      <c r="G34" s="54">
        <v>0</v>
      </c>
      <c r="H34" s="72">
        <v>401.88</v>
      </c>
      <c r="I34" s="54">
        <f t="shared" si="0"/>
        <v>8346.119999999999</v>
      </c>
    </row>
    <row r="35" spans="1:9" x14ac:dyDescent="0.35">
      <c r="A35" s="71" t="s">
        <v>175</v>
      </c>
      <c r="B35" s="72">
        <v>7667.04</v>
      </c>
      <c r="C35" s="72">
        <v>1704.16</v>
      </c>
      <c r="D35" s="54">
        <v>45.8</v>
      </c>
      <c r="E35" s="54">
        <v>0</v>
      </c>
      <c r="F35" s="54">
        <v>0</v>
      </c>
      <c r="G35" s="54">
        <v>0</v>
      </c>
      <c r="H35" s="72">
        <v>326.93</v>
      </c>
      <c r="I35" s="54">
        <f t="shared" ref="I35:I66" si="1">SUM(B35:H35)</f>
        <v>9743.93</v>
      </c>
    </row>
    <row r="36" spans="1:9" x14ac:dyDescent="0.35">
      <c r="A36" s="71" t="s">
        <v>176</v>
      </c>
      <c r="B36" s="72">
        <v>7667.04</v>
      </c>
      <c r="C36" s="72">
        <v>7668</v>
      </c>
      <c r="D36" s="54">
        <v>0</v>
      </c>
      <c r="E36" s="54">
        <v>0</v>
      </c>
      <c r="F36" s="54">
        <v>0</v>
      </c>
      <c r="G36" s="54">
        <v>0</v>
      </c>
      <c r="H36" s="72">
        <v>464.34</v>
      </c>
      <c r="I36" s="54">
        <f t="shared" si="1"/>
        <v>15799.380000000001</v>
      </c>
    </row>
    <row r="37" spans="1:9" x14ac:dyDescent="0.35">
      <c r="A37" s="71" t="s">
        <v>162</v>
      </c>
      <c r="B37" s="72">
        <v>7667.04</v>
      </c>
      <c r="C37" s="72">
        <v>10224.960000000001</v>
      </c>
      <c r="D37" s="54">
        <v>0</v>
      </c>
      <c r="E37" s="54">
        <v>0</v>
      </c>
      <c r="F37" s="54">
        <v>0</v>
      </c>
      <c r="G37" s="54">
        <v>0</v>
      </c>
      <c r="H37" s="72">
        <v>359.40999999999997</v>
      </c>
      <c r="I37" s="54">
        <f t="shared" si="1"/>
        <v>18251.41</v>
      </c>
    </row>
    <row r="38" spans="1:9" x14ac:dyDescent="0.35">
      <c r="A38" s="71" t="s">
        <v>145</v>
      </c>
      <c r="B38" s="72">
        <v>7667.04</v>
      </c>
      <c r="C38" s="72">
        <v>5112</v>
      </c>
      <c r="D38" s="54">
        <v>0</v>
      </c>
      <c r="E38" s="54">
        <v>0</v>
      </c>
      <c r="F38" s="54">
        <v>0</v>
      </c>
      <c r="G38" s="54">
        <v>0</v>
      </c>
      <c r="H38" s="72">
        <v>222</v>
      </c>
      <c r="I38" s="54">
        <f t="shared" si="1"/>
        <v>13001.04</v>
      </c>
    </row>
    <row r="39" spans="1:9" x14ac:dyDescent="0.35">
      <c r="A39" s="71" t="s">
        <v>365</v>
      </c>
      <c r="B39" s="72">
        <v>6842.62</v>
      </c>
      <c r="C39" s="72">
        <v>2130</v>
      </c>
      <c r="D39" s="54">
        <v>0</v>
      </c>
      <c r="E39" s="54">
        <v>0</v>
      </c>
      <c r="F39" s="54">
        <v>0</v>
      </c>
      <c r="G39" s="54"/>
      <c r="H39" s="72">
        <v>74</v>
      </c>
      <c r="I39" s="54">
        <f t="shared" si="1"/>
        <v>9046.619999999999</v>
      </c>
    </row>
    <row r="40" spans="1:9" x14ac:dyDescent="0.35">
      <c r="A40" s="71" t="s">
        <v>156</v>
      </c>
      <c r="B40" s="72">
        <v>2154.89</v>
      </c>
      <c r="C40" s="72">
        <v>1016.9</v>
      </c>
      <c r="D40" s="54">
        <v>8.1999999999999993</v>
      </c>
      <c r="E40" s="54">
        <v>0</v>
      </c>
      <c r="F40" s="54">
        <v>0</v>
      </c>
      <c r="G40" s="54">
        <v>0</v>
      </c>
      <c r="H40" s="72">
        <v>281.95999999999998</v>
      </c>
      <c r="I40" s="54">
        <f t="shared" si="1"/>
        <v>3461.95</v>
      </c>
    </row>
    <row r="41" spans="1:9" x14ac:dyDescent="0.35">
      <c r="A41" s="71" t="s">
        <v>180</v>
      </c>
      <c r="B41" s="72">
        <v>7667.04</v>
      </c>
      <c r="C41" s="72">
        <v>0</v>
      </c>
      <c r="D41" s="54">
        <v>0</v>
      </c>
      <c r="E41" s="54">
        <v>0</v>
      </c>
      <c r="F41" s="54">
        <v>0</v>
      </c>
      <c r="G41" s="54">
        <v>0</v>
      </c>
      <c r="H41" s="72">
        <v>467</v>
      </c>
      <c r="I41" s="54">
        <f t="shared" si="1"/>
        <v>8134.04</v>
      </c>
    </row>
    <row r="42" spans="1:9" x14ac:dyDescent="0.35">
      <c r="A42" s="76" t="s">
        <v>171</v>
      </c>
      <c r="B42" s="72">
        <v>7667.04</v>
      </c>
      <c r="C42" s="72">
        <v>5213.18</v>
      </c>
      <c r="D42" s="54">
        <v>0</v>
      </c>
      <c r="E42" s="54">
        <v>0</v>
      </c>
      <c r="F42" s="54">
        <v>0</v>
      </c>
      <c r="G42" s="54">
        <v>0</v>
      </c>
      <c r="H42" s="72">
        <v>326.93</v>
      </c>
      <c r="I42" s="54">
        <f t="shared" si="1"/>
        <v>13207.150000000001</v>
      </c>
    </row>
    <row r="43" spans="1:9" x14ac:dyDescent="0.35">
      <c r="A43" s="71" t="s">
        <v>153</v>
      </c>
      <c r="B43" s="72">
        <v>845.02</v>
      </c>
      <c r="C43" s="72">
        <v>563.42000000000007</v>
      </c>
      <c r="D43" s="54">
        <v>0</v>
      </c>
      <c r="E43" s="54">
        <v>0</v>
      </c>
      <c r="F43" s="54">
        <v>0</v>
      </c>
      <c r="G43" s="54">
        <v>0</v>
      </c>
      <c r="H43" s="72">
        <v>261.26</v>
      </c>
      <c r="I43" s="54">
        <f t="shared" si="1"/>
        <v>1669.7</v>
      </c>
    </row>
    <row r="44" spans="1:9" x14ac:dyDescent="0.35">
      <c r="A44" s="71" t="s">
        <v>182</v>
      </c>
      <c r="B44" s="72">
        <v>7667.04</v>
      </c>
      <c r="C44" s="72">
        <v>0</v>
      </c>
      <c r="D44" s="54">
        <v>93.5</v>
      </c>
      <c r="E44" s="54">
        <v>120.69</v>
      </c>
      <c r="F44" s="54">
        <v>0</v>
      </c>
      <c r="G44" s="54">
        <v>0</v>
      </c>
      <c r="H44" s="72">
        <v>654.41000000000008</v>
      </c>
      <c r="I44" s="54">
        <f t="shared" si="1"/>
        <v>8535.64</v>
      </c>
    </row>
    <row r="45" spans="1:9" x14ac:dyDescent="0.35">
      <c r="A45" s="71" t="s">
        <v>366</v>
      </c>
      <c r="B45" s="72">
        <v>5152.58</v>
      </c>
      <c r="C45" s="72">
        <v>0</v>
      </c>
      <c r="D45" s="54">
        <v>0</v>
      </c>
      <c r="E45" s="54">
        <v>0</v>
      </c>
      <c r="F45" s="54">
        <v>0</v>
      </c>
      <c r="G45" s="54"/>
      <c r="H45" s="72">
        <v>74</v>
      </c>
      <c r="I45" s="54">
        <f t="shared" si="1"/>
        <v>5226.58</v>
      </c>
    </row>
    <row r="46" spans="1:9" x14ac:dyDescent="0.35">
      <c r="A46" s="71" t="s">
        <v>170</v>
      </c>
      <c r="B46" s="72">
        <v>7667.04</v>
      </c>
      <c r="C46" s="72">
        <v>6053.04</v>
      </c>
      <c r="D46" s="54">
        <v>96</v>
      </c>
      <c r="E46" s="54">
        <v>120.69</v>
      </c>
      <c r="F46" s="54">
        <v>0</v>
      </c>
      <c r="G46" s="54">
        <v>0</v>
      </c>
      <c r="H46" s="72">
        <v>554.33999999999992</v>
      </c>
      <c r="I46" s="54">
        <f t="shared" si="1"/>
        <v>14491.11</v>
      </c>
    </row>
    <row r="47" spans="1:9" x14ac:dyDescent="0.35">
      <c r="A47" s="71" t="s">
        <v>178</v>
      </c>
      <c r="B47" s="72">
        <v>7667.04</v>
      </c>
      <c r="C47" s="72">
        <v>2932.0200000000004</v>
      </c>
      <c r="D47" s="54">
        <v>0</v>
      </c>
      <c r="E47" s="54">
        <v>0</v>
      </c>
      <c r="F47" s="54">
        <v>0</v>
      </c>
      <c r="G47" s="54">
        <v>0</v>
      </c>
      <c r="H47" s="72">
        <v>637.43999999999994</v>
      </c>
      <c r="I47" s="54">
        <f t="shared" si="1"/>
        <v>11236.500000000002</v>
      </c>
    </row>
    <row r="48" spans="1:9" x14ac:dyDescent="0.35">
      <c r="A48" s="76" t="s">
        <v>142</v>
      </c>
      <c r="B48" s="72">
        <v>7667.04</v>
      </c>
      <c r="C48" s="72">
        <v>7124.3399999999992</v>
      </c>
      <c r="D48" s="54">
        <v>0</v>
      </c>
      <c r="E48" s="54">
        <v>0</v>
      </c>
      <c r="F48" s="54">
        <v>0</v>
      </c>
      <c r="G48" s="54">
        <v>0</v>
      </c>
      <c r="H48" s="72">
        <v>222</v>
      </c>
      <c r="I48" s="54">
        <f t="shared" si="1"/>
        <v>15013.38</v>
      </c>
    </row>
    <row r="49" spans="1:10" x14ac:dyDescent="0.35">
      <c r="A49" s="71" t="s">
        <v>168</v>
      </c>
      <c r="B49" s="72">
        <v>7667.04</v>
      </c>
      <c r="C49" s="72">
        <v>0</v>
      </c>
      <c r="D49" s="54">
        <v>0</v>
      </c>
      <c r="E49" s="54">
        <v>0</v>
      </c>
      <c r="F49" s="54">
        <v>0</v>
      </c>
      <c r="G49" s="54">
        <v>0</v>
      </c>
      <c r="H49" s="72">
        <v>222</v>
      </c>
      <c r="I49" s="54">
        <f t="shared" si="1"/>
        <v>7889.04</v>
      </c>
    </row>
    <row r="50" spans="1:10" x14ac:dyDescent="0.35">
      <c r="A50" s="71" t="s">
        <v>163</v>
      </c>
      <c r="B50" s="72">
        <v>1469.52</v>
      </c>
      <c r="C50" s="72">
        <v>426</v>
      </c>
      <c r="D50" s="54">
        <v>0</v>
      </c>
      <c r="E50" s="54">
        <v>0</v>
      </c>
      <c r="F50" s="54">
        <v>0</v>
      </c>
      <c r="G50" s="54">
        <v>0</v>
      </c>
      <c r="H50" s="72">
        <v>129.5</v>
      </c>
      <c r="I50" s="54">
        <f t="shared" si="1"/>
        <v>2025.02</v>
      </c>
    </row>
    <row r="51" spans="1:10" x14ac:dyDescent="0.35">
      <c r="A51" s="71" t="s">
        <v>154</v>
      </c>
      <c r="B51" s="72">
        <v>7667.04</v>
      </c>
      <c r="C51" s="72">
        <v>0</v>
      </c>
      <c r="D51" s="54">
        <v>29.2</v>
      </c>
      <c r="E51" s="54">
        <v>0</v>
      </c>
      <c r="F51" s="54">
        <v>0</v>
      </c>
      <c r="G51" s="54">
        <v>0</v>
      </c>
      <c r="H51" s="72">
        <v>242.33999999999997</v>
      </c>
      <c r="I51" s="54">
        <f t="shared" si="1"/>
        <v>7938.58</v>
      </c>
    </row>
    <row r="52" spans="1:10" x14ac:dyDescent="0.35">
      <c r="A52" s="76" t="s">
        <v>174</v>
      </c>
      <c r="B52" s="72">
        <v>7667.04</v>
      </c>
      <c r="C52" s="72">
        <v>12240.960000000001</v>
      </c>
      <c r="D52" s="54">
        <v>135.79999999999998</v>
      </c>
      <c r="E52" s="54">
        <v>0</v>
      </c>
      <c r="F52" s="54">
        <v>0</v>
      </c>
      <c r="G52" s="54">
        <v>0</v>
      </c>
      <c r="H52" s="72">
        <v>311.94</v>
      </c>
      <c r="I52" s="54">
        <f t="shared" si="1"/>
        <v>20355.739999999998</v>
      </c>
    </row>
    <row r="53" spans="1:10" x14ac:dyDescent="0.35">
      <c r="A53" s="71" t="s">
        <v>185</v>
      </c>
      <c r="B53" s="72">
        <v>845.02</v>
      </c>
      <c r="C53" s="72">
        <v>563.42000000000007</v>
      </c>
      <c r="D53" s="54">
        <v>0</v>
      </c>
      <c r="E53" s="54">
        <v>0</v>
      </c>
      <c r="F53" s="54">
        <v>0</v>
      </c>
      <c r="G53" s="54">
        <v>0</v>
      </c>
      <c r="H53" s="72">
        <v>222</v>
      </c>
      <c r="I53" s="54">
        <f t="shared" si="1"/>
        <v>1630.44</v>
      </c>
    </row>
    <row r="54" spans="1:10" x14ac:dyDescent="0.35">
      <c r="A54" s="71" t="s">
        <v>367</v>
      </c>
      <c r="B54" s="72">
        <v>6842.62</v>
      </c>
      <c r="C54" s="72">
        <v>0</v>
      </c>
      <c r="D54" s="54">
        <v>0</v>
      </c>
      <c r="E54" s="54">
        <v>0</v>
      </c>
      <c r="F54" s="54">
        <v>0</v>
      </c>
      <c r="G54" s="54"/>
      <c r="H54" s="72">
        <v>74</v>
      </c>
      <c r="I54" s="54">
        <f t="shared" si="1"/>
        <v>6916.62</v>
      </c>
    </row>
    <row r="55" spans="1:10" x14ac:dyDescent="0.35">
      <c r="A55" s="71" t="s">
        <v>135</v>
      </c>
      <c r="B55" s="72">
        <v>7667.04</v>
      </c>
      <c r="C55" s="72">
        <v>7393.16</v>
      </c>
      <c r="D55" s="54">
        <v>0</v>
      </c>
      <c r="E55" s="54">
        <v>0</v>
      </c>
      <c r="F55" s="54">
        <v>0</v>
      </c>
      <c r="G55" s="54">
        <v>0</v>
      </c>
      <c r="H55" s="72">
        <v>374.32</v>
      </c>
      <c r="I55" s="54">
        <f t="shared" si="1"/>
        <v>15434.52</v>
      </c>
    </row>
    <row r="56" spans="1:10" x14ac:dyDescent="0.35">
      <c r="A56" s="71" t="s">
        <v>166</v>
      </c>
      <c r="B56" s="72">
        <v>7667.04</v>
      </c>
      <c r="C56" s="72">
        <v>4837.16</v>
      </c>
      <c r="D56" s="54">
        <v>6.4</v>
      </c>
      <c r="E56" s="54">
        <v>0</v>
      </c>
      <c r="F56" s="54">
        <v>0</v>
      </c>
      <c r="G56" s="54">
        <v>0</v>
      </c>
      <c r="H56" s="72">
        <v>339.78</v>
      </c>
      <c r="I56" s="54">
        <f t="shared" si="1"/>
        <v>12850.380000000001</v>
      </c>
    </row>
    <row r="57" spans="1:10" x14ac:dyDescent="0.35">
      <c r="A57" s="71" t="s">
        <v>356</v>
      </c>
      <c r="B57" s="72">
        <v>7667.04</v>
      </c>
      <c r="C57" s="72">
        <v>2226.19</v>
      </c>
      <c r="D57" s="54">
        <v>0</v>
      </c>
      <c r="E57" s="54">
        <v>0</v>
      </c>
      <c r="F57" s="54">
        <v>0</v>
      </c>
      <c r="G57" s="54">
        <v>0</v>
      </c>
      <c r="H57" s="72">
        <v>222</v>
      </c>
      <c r="I57" s="54">
        <f t="shared" si="1"/>
        <v>10115.23</v>
      </c>
    </row>
    <row r="58" spans="1:10" x14ac:dyDescent="0.35">
      <c r="A58" s="71" t="s">
        <v>187</v>
      </c>
      <c r="B58" s="72">
        <v>7667.04</v>
      </c>
      <c r="C58" s="72">
        <v>5112</v>
      </c>
      <c r="D58" s="54">
        <v>0</v>
      </c>
      <c r="E58" s="54">
        <v>0</v>
      </c>
      <c r="F58" s="54">
        <v>0</v>
      </c>
      <c r="G58" s="54">
        <v>0</v>
      </c>
      <c r="H58" s="72">
        <v>74</v>
      </c>
      <c r="I58" s="54">
        <f t="shared" si="1"/>
        <v>12853.04</v>
      </c>
    </row>
    <row r="59" spans="1:10" x14ac:dyDescent="0.35">
      <c r="A59" s="71" t="s">
        <v>138</v>
      </c>
      <c r="B59" s="72">
        <v>7667.04</v>
      </c>
      <c r="C59" s="72">
        <v>9950.02</v>
      </c>
      <c r="D59" s="54">
        <v>22</v>
      </c>
      <c r="E59" s="54">
        <v>0</v>
      </c>
      <c r="F59" s="54">
        <v>0</v>
      </c>
      <c r="G59" s="54">
        <v>0</v>
      </c>
      <c r="H59" s="72">
        <v>637.43999999999994</v>
      </c>
      <c r="I59" s="54">
        <f t="shared" si="1"/>
        <v>18276.5</v>
      </c>
      <c r="J59" s="57"/>
    </row>
    <row r="60" spans="1:10" x14ac:dyDescent="0.35">
      <c r="A60" s="76" t="s">
        <v>172</v>
      </c>
      <c r="B60" s="72">
        <v>7667.04</v>
      </c>
      <c r="C60" s="72">
        <v>12240.960000000001</v>
      </c>
      <c r="D60" s="54">
        <v>0</v>
      </c>
      <c r="E60" s="54">
        <v>0</v>
      </c>
      <c r="F60" s="54">
        <v>0</v>
      </c>
      <c r="G60" s="54">
        <v>0</v>
      </c>
      <c r="H60" s="72">
        <v>222</v>
      </c>
      <c r="I60" s="54">
        <f t="shared" si="1"/>
        <v>20130</v>
      </c>
    </row>
    <row r="61" spans="1:10" x14ac:dyDescent="0.35">
      <c r="A61" s="71" t="s">
        <v>165</v>
      </c>
      <c r="B61" s="72">
        <v>7667.04</v>
      </c>
      <c r="C61" s="72">
        <v>5112</v>
      </c>
      <c r="D61" s="54">
        <v>14.2</v>
      </c>
      <c r="E61" s="54">
        <v>0</v>
      </c>
      <c r="F61" s="54">
        <v>0</v>
      </c>
      <c r="G61" s="54">
        <v>0</v>
      </c>
      <c r="H61" s="72">
        <v>401.88</v>
      </c>
      <c r="I61" s="54">
        <f t="shared" si="1"/>
        <v>13195.12</v>
      </c>
    </row>
    <row r="62" spans="1:10" x14ac:dyDescent="0.35">
      <c r="A62" s="71" t="s">
        <v>377</v>
      </c>
      <c r="B62" s="72">
        <v>7667.04</v>
      </c>
      <c r="C62" s="72">
        <v>2556</v>
      </c>
      <c r="D62" s="54">
        <v>0</v>
      </c>
      <c r="E62" s="54">
        <v>0</v>
      </c>
      <c r="F62" s="54">
        <v>0</v>
      </c>
      <c r="G62" s="54"/>
      <c r="H62" s="72">
        <v>359.40999999999997</v>
      </c>
      <c r="I62" s="54">
        <f t="shared" si="1"/>
        <v>10582.45</v>
      </c>
    </row>
    <row r="63" spans="1:10" x14ac:dyDescent="0.35">
      <c r="A63" s="76" t="s">
        <v>368</v>
      </c>
      <c r="B63" s="77">
        <v>4302.0600000000004</v>
      </c>
      <c r="C63" s="77">
        <v>0</v>
      </c>
      <c r="D63" s="54">
        <v>0</v>
      </c>
      <c r="E63" s="54">
        <v>0</v>
      </c>
      <c r="F63" s="54">
        <v>0</v>
      </c>
      <c r="G63" s="54">
        <v>0</v>
      </c>
      <c r="H63" s="72">
        <v>74</v>
      </c>
      <c r="I63" s="54">
        <f t="shared" si="1"/>
        <v>4376.0600000000004</v>
      </c>
    </row>
    <row r="64" spans="1:10" x14ac:dyDescent="0.35">
      <c r="A64" s="53"/>
      <c r="B64" s="54"/>
      <c r="C64" s="54"/>
      <c r="D64" s="54"/>
      <c r="E64" s="54"/>
      <c r="F64" s="54"/>
      <c r="G64" s="54"/>
      <c r="H64" s="54"/>
      <c r="I64" s="54">
        <f t="shared" si="1"/>
        <v>0</v>
      </c>
    </row>
    <row r="65" spans="1:9" x14ac:dyDescent="0.35">
      <c r="A65" s="76" t="s">
        <v>357</v>
      </c>
      <c r="B65" s="54">
        <v>0</v>
      </c>
      <c r="C65" s="54">
        <v>0</v>
      </c>
      <c r="D65" s="54">
        <v>0</v>
      </c>
      <c r="E65" s="54">
        <v>0</v>
      </c>
      <c r="F65" s="54">
        <v>0</v>
      </c>
      <c r="G65" s="54">
        <v>5112</v>
      </c>
      <c r="H65" s="54">
        <v>0</v>
      </c>
      <c r="I65" s="54">
        <f t="shared" si="1"/>
        <v>5112</v>
      </c>
    </row>
    <row r="66" spans="1:9" x14ac:dyDescent="0.35">
      <c r="A66" s="76" t="s">
        <v>360</v>
      </c>
      <c r="B66" s="54">
        <v>0</v>
      </c>
      <c r="C66" s="54">
        <v>0</v>
      </c>
      <c r="D66" s="54">
        <v>0</v>
      </c>
      <c r="E66" s="54">
        <v>0</v>
      </c>
      <c r="F66" s="54">
        <v>0</v>
      </c>
      <c r="G66" s="54">
        <v>-18.53</v>
      </c>
      <c r="H66" s="54">
        <v>0</v>
      </c>
      <c r="I66" s="54">
        <f t="shared" si="1"/>
        <v>-18.53</v>
      </c>
    </row>
    <row r="67" spans="1:9" x14ac:dyDescent="0.35">
      <c r="A67" s="76" t="s">
        <v>358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765.96</v>
      </c>
      <c r="H67" s="54">
        <v>0</v>
      </c>
      <c r="I67" s="54">
        <f t="shared" ref="I67:I70" si="2">SUM(B67:H67)</f>
        <v>765.96</v>
      </c>
    </row>
    <row r="68" spans="1:9" x14ac:dyDescent="0.35">
      <c r="A68" s="76" t="s">
        <v>379</v>
      </c>
      <c r="B68" s="54"/>
      <c r="C68" s="54"/>
      <c r="D68" s="54">
        <v>0</v>
      </c>
      <c r="E68" s="54">
        <v>0</v>
      </c>
      <c r="F68" s="54">
        <v>0</v>
      </c>
      <c r="G68" s="54">
        <v>404.26</v>
      </c>
      <c r="H68" s="54">
        <v>0</v>
      </c>
      <c r="I68" s="54">
        <f t="shared" si="2"/>
        <v>404.26</v>
      </c>
    </row>
    <row r="69" spans="1:9" x14ac:dyDescent="0.35">
      <c r="A69" s="76" t="s">
        <v>372</v>
      </c>
      <c r="B69" s="54"/>
      <c r="C69" s="54"/>
      <c r="D69" s="54">
        <v>0</v>
      </c>
      <c r="E69" s="54">
        <v>0</v>
      </c>
      <c r="F69" s="54">
        <v>0</v>
      </c>
      <c r="G69" s="54">
        <v>404.26</v>
      </c>
      <c r="H69" s="54">
        <v>0</v>
      </c>
      <c r="I69" s="54">
        <f t="shared" si="2"/>
        <v>404.26</v>
      </c>
    </row>
    <row r="70" spans="1:9" x14ac:dyDescent="0.35">
      <c r="A70" s="76" t="s">
        <v>375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765.96</v>
      </c>
      <c r="H70" s="54">
        <v>0</v>
      </c>
      <c r="I70" s="54">
        <f t="shared" si="2"/>
        <v>765.96</v>
      </c>
    </row>
    <row r="71" spans="1:9" x14ac:dyDescent="0.35">
      <c r="A71" s="79" t="s">
        <v>191</v>
      </c>
      <c r="B71" s="80">
        <f>SUM(B3:B70)</f>
        <v>408117.0299999998</v>
      </c>
      <c r="C71" s="80">
        <f t="shared" ref="C71:I71" si="3">SUM(C3:C70)</f>
        <v>310340.61</v>
      </c>
      <c r="D71" s="80">
        <f t="shared" si="3"/>
        <v>4472.5999999999995</v>
      </c>
      <c r="E71" s="80">
        <f t="shared" si="3"/>
        <v>1841.5300000000002</v>
      </c>
      <c r="F71" s="80">
        <f t="shared" si="3"/>
        <v>0</v>
      </c>
      <c r="G71" s="80">
        <f t="shared" si="3"/>
        <v>7433.9100000000008</v>
      </c>
      <c r="H71" s="80">
        <f t="shared" si="3"/>
        <v>24133.849999999991</v>
      </c>
      <c r="I71" s="80">
        <f t="shared" si="3"/>
        <v>756339.52999999968</v>
      </c>
    </row>
    <row r="73" spans="1:9" hidden="1" x14ac:dyDescent="0.35">
      <c r="A73" s="31"/>
      <c r="B73" s="82">
        <v>0.40799999999999997</v>
      </c>
      <c r="C73" s="82">
        <v>0.30199999999999999</v>
      </c>
      <c r="D73" s="82">
        <v>4.4000000000000003E-3</v>
      </c>
      <c r="E73" s="82">
        <v>1.8E-3</v>
      </c>
      <c r="F73" s="82">
        <v>0</v>
      </c>
      <c r="G73" s="82">
        <v>7.4000000000000003E-3</v>
      </c>
      <c r="H73" s="82">
        <v>1.9E-2</v>
      </c>
      <c r="I73" s="82">
        <v>0.748</v>
      </c>
    </row>
    <row r="74" spans="1:9" x14ac:dyDescent="0.35">
      <c r="B74" s="81"/>
    </row>
    <row r="75" spans="1:9" ht="18.5" x14ac:dyDescent="0.45">
      <c r="A75" s="83" t="s">
        <v>374</v>
      </c>
      <c r="C75" s="57"/>
      <c r="D75" s="57"/>
      <c r="I75" s="57"/>
    </row>
    <row r="77" spans="1:9" x14ac:dyDescent="0.35">
      <c r="I77" s="57"/>
    </row>
    <row r="78" spans="1:9" x14ac:dyDescent="0.35">
      <c r="D78" s="57">
        <v>0</v>
      </c>
    </row>
    <row r="79" spans="1:9" x14ac:dyDescent="0.35">
      <c r="I79" s="57"/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workbookViewId="0">
      <selection activeCell="M65" sqref="M65"/>
    </sheetView>
  </sheetViews>
  <sheetFormatPr defaultRowHeight="14.5" x14ac:dyDescent="0.35"/>
  <cols>
    <col min="1" max="1" width="17.1796875" customWidth="1"/>
    <col min="2" max="3" width="13.81640625" customWidth="1"/>
    <col min="4" max="4" width="7.54296875" customWidth="1"/>
    <col min="5" max="5" width="15.26953125" customWidth="1"/>
    <col min="6" max="6" width="13.54296875" customWidth="1"/>
    <col min="7" max="7" width="6.81640625" customWidth="1"/>
    <col min="8" max="8" width="13.54296875" customWidth="1"/>
    <col min="9" max="9" width="10.54296875" customWidth="1"/>
  </cols>
  <sheetData>
    <row r="1" spans="1:9" x14ac:dyDescent="0.35">
      <c r="B1" s="65" t="s">
        <v>345</v>
      </c>
      <c r="C1" s="65" t="s">
        <v>346</v>
      </c>
      <c r="D1" s="64"/>
      <c r="E1" s="65" t="s">
        <v>345</v>
      </c>
      <c r="F1" s="65" t="s">
        <v>346</v>
      </c>
      <c r="G1" s="64"/>
      <c r="H1" s="65" t="s">
        <v>345</v>
      </c>
      <c r="I1" s="65" t="s">
        <v>346</v>
      </c>
    </row>
    <row r="2" spans="1:9" x14ac:dyDescent="0.35">
      <c r="A2" t="s">
        <v>130</v>
      </c>
      <c r="B2" s="85" t="s">
        <v>217</v>
      </c>
      <c r="C2" s="85"/>
      <c r="D2" s="64"/>
      <c r="E2" s="85" t="s">
        <v>218</v>
      </c>
      <c r="F2" s="85"/>
      <c r="G2" s="64"/>
      <c r="H2" s="85" t="s">
        <v>125</v>
      </c>
      <c r="I2" s="85"/>
    </row>
    <row r="3" spans="1:9" x14ac:dyDescent="0.35">
      <c r="A3" t="s">
        <v>131</v>
      </c>
      <c r="B3" s="66">
        <v>910.61</v>
      </c>
      <c r="C3" s="66"/>
      <c r="E3" s="66">
        <v>116.1</v>
      </c>
      <c r="F3" s="66"/>
      <c r="H3" s="66">
        <f t="shared" ref="H3:H34" si="0">B3+E3</f>
        <v>1026.71</v>
      </c>
      <c r="I3" s="66">
        <f t="shared" ref="I3:I34" si="1">C3+F3</f>
        <v>0</v>
      </c>
    </row>
    <row r="4" spans="1:9" x14ac:dyDescent="0.35">
      <c r="A4" t="s">
        <v>132</v>
      </c>
      <c r="B4" s="66">
        <v>423.93</v>
      </c>
      <c r="C4" s="66">
        <v>586.35</v>
      </c>
      <c r="E4" s="66"/>
      <c r="F4" s="66"/>
      <c r="H4" s="66">
        <f t="shared" si="0"/>
        <v>423.93</v>
      </c>
      <c r="I4" s="66">
        <f t="shared" si="1"/>
        <v>586.35</v>
      </c>
    </row>
    <row r="5" spans="1:9" x14ac:dyDescent="0.35">
      <c r="A5" t="s">
        <v>133</v>
      </c>
      <c r="B5" s="66">
        <v>30</v>
      </c>
      <c r="C5" s="66"/>
      <c r="E5" s="66"/>
      <c r="F5" s="66"/>
      <c r="H5" s="66">
        <f t="shared" si="0"/>
        <v>30</v>
      </c>
      <c r="I5" s="66">
        <f t="shared" si="1"/>
        <v>0</v>
      </c>
    </row>
    <row r="6" spans="1:9" x14ac:dyDescent="0.35">
      <c r="A6" t="s">
        <v>134</v>
      </c>
      <c r="B6" s="66">
        <v>30</v>
      </c>
      <c r="C6" s="66"/>
      <c r="E6" s="66"/>
      <c r="F6" s="66"/>
      <c r="H6" s="66">
        <f t="shared" si="0"/>
        <v>30</v>
      </c>
      <c r="I6" s="66">
        <f t="shared" si="1"/>
        <v>0</v>
      </c>
    </row>
    <row r="7" spans="1:9" x14ac:dyDescent="0.35">
      <c r="A7" t="s">
        <v>135</v>
      </c>
      <c r="B7" s="66"/>
      <c r="C7" s="66"/>
      <c r="E7" s="66"/>
      <c r="F7" s="66"/>
      <c r="H7" s="66">
        <f t="shared" si="0"/>
        <v>0</v>
      </c>
      <c r="I7" s="66">
        <f t="shared" si="1"/>
        <v>0</v>
      </c>
    </row>
    <row r="8" spans="1:9" x14ac:dyDescent="0.35">
      <c r="A8" t="s">
        <v>136</v>
      </c>
      <c r="B8" s="66"/>
      <c r="C8" s="66"/>
      <c r="E8" s="66"/>
      <c r="F8" s="66"/>
      <c r="H8" s="66">
        <f t="shared" si="0"/>
        <v>0</v>
      </c>
      <c r="I8" s="66">
        <f t="shared" si="1"/>
        <v>0</v>
      </c>
    </row>
    <row r="9" spans="1:9" x14ac:dyDescent="0.35">
      <c r="A9" t="s">
        <v>137</v>
      </c>
      <c r="B9" s="66">
        <v>57.1</v>
      </c>
      <c r="C9" s="66"/>
      <c r="E9" s="66"/>
      <c r="F9" s="66"/>
      <c r="H9" s="66">
        <f t="shared" si="0"/>
        <v>57.1</v>
      </c>
      <c r="I9" s="66">
        <f t="shared" si="1"/>
        <v>0</v>
      </c>
    </row>
    <row r="10" spans="1:9" x14ac:dyDescent="0.35">
      <c r="A10" t="s">
        <v>138</v>
      </c>
      <c r="B10" s="66">
        <v>49</v>
      </c>
      <c r="C10" s="66">
        <v>51.8</v>
      </c>
      <c r="E10" s="66"/>
      <c r="F10" s="66"/>
      <c r="H10" s="66">
        <f t="shared" si="0"/>
        <v>49</v>
      </c>
      <c r="I10" s="66">
        <f t="shared" si="1"/>
        <v>51.8</v>
      </c>
    </row>
    <row r="11" spans="1:9" x14ac:dyDescent="0.35">
      <c r="A11" t="s">
        <v>139</v>
      </c>
      <c r="B11" s="66"/>
      <c r="C11" s="66"/>
      <c r="E11" s="66"/>
      <c r="F11" s="66"/>
      <c r="H11" s="66">
        <f t="shared" si="0"/>
        <v>0</v>
      </c>
      <c r="I11" s="66">
        <f t="shared" si="1"/>
        <v>0</v>
      </c>
    </row>
    <row r="12" spans="1:9" x14ac:dyDescent="0.35">
      <c r="A12" t="s">
        <v>140</v>
      </c>
      <c r="B12" s="66"/>
      <c r="C12" s="66"/>
      <c r="E12" s="66"/>
      <c r="F12" s="66"/>
      <c r="H12" s="66">
        <f t="shared" si="0"/>
        <v>0</v>
      </c>
      <c r="I12" s="66">
        <f t="shared" si="1"/>
        <v>0</v>
      </c>
    </row>
    <row r="13" spans="1:9" x14ac:dyDescent="0.35">
      <c r="A13" t="s">
        <v>141</v>
      </c>
      <c r="B13" s="66"/>
      <c r="C13" s="66"/>
      <c r="E13" s="66"/>
      <c r="F13" s="66"/>
      <c r="H13" s="66">
        <f t="shared" si="0"/>
        <v>0</v>
      </c>
      <c r="I13" s="66">
        <f t="shared" si="1"/>
        <v>0</v>
      </c>
    </row>
    <row r="14" spans="1:9" x14ac:dyDescent="0.35">
      <c r="A14" t="s">
        <v>142</v>
      </c>
      <c r="B14" s="66">
        <v>281.60000000000002</v>
      </c>
      <c r="C14" s="66"/>
      <c r="E14" s="66"/>
      <c r="F14" s="66"/>
      <c r="H14" s="66">
        <f t="shared" si="0"/>
        <v>281.60000000000002</v>
      </c>
      <c r="I14" s="66">
        <f t="shared" si="1"/>
        <v>0</v>
      </c>
    </row>
    <row r="15" spans="1:9" x14ac:dyDescent="0.35">
      <c r="A15" t="s">
        <v>143</v>
      </c>
      <c r="B15" s="66">
        <v>911.34</v>
      </c>
      <c r="C15" s="66">
        <v>345.85</v>
      </c>
      <c r="E15" s="66">
        <v>548.16</v>
      </c>
      <c r="F15" s="66">
        <v>751.71</v>
      </c>
      <c r="H15" s="66">
        <f t="shared" si="0"/>
        <v>1459.5</v>
      </c>
      <c r="I15" s="66">
        <f t="shared" si="1"/>
        <v>1097.56</v>
      </c>
    </row>
    <row r="16" spans="1:9" x14ac:dyDescent="0.35">
      <c r="A16" t="s">
        <v>144</v>
      </c>
      <c r="B16" s="66">
        <v>49.8</v>
      </c>
      <c r="C16" s="66"/>
      <c r="E16" s="66"/>
      <c r="F16" s="66"/>
      <c r="H16" s="66">
        <f t="shared" si="0"/>
        <v>49.8</v>
      </c>
      <c r="I16" s="66">
        <f t="shared" si="1"/>
        <v>0</v>
      </c>
    </row>
    <row r="17" spans="1:9" x14ac:dyDescent="0.35">
      <c r="A17" t="s">
        <v>145</v>
      </c>
      <c r="B17" s="66">
        <v>206.2</v>
      </c>
      <c r="C17" s="66">
        <v>202.05</v>
      </c>
      <c r="E17" s="66"/>
      <c r="F17" s="66"/>
      <c r="H17" s="66">
        <f t="shared" si="0"/>
        <v>206.2</v>
      </c>
      <c r="I17" s="66">
        <f t="shared" si="1"/>
        <v>202.05</v>
      </c>
    </row>
    <row r="18" spans="1:9" x14ac:dyDescent="0.35">
      <c r="A18" t="s">
        <v>146</v>
      </c>
      <c r="B18" s="66">
        <v>260.5</v>
      </c>
      <c r="C18" s="66"/>
      <c r="E18" s="66">
        <v>256.74</v>
      </c>
      <c r="F18" s="66"/>
      <c r="H18" s="66">
        <f t="shared" si="0"/>
        <v>517.24</v>
      </c>
      <c r="I18" s="66">
        <f t="shared" si="1"/>
        <v>0</v>
      </c>
    </row>
    <row r="19" spans="1:9" x14ac:dyDescent="0.35">
      <c r="A19" t="s">
        <v>147</v>
      </c>
      <c r="B19" s="66">
        <v>35.4</v>
      </c>
      <c r="C19" s="66"/>
      <c r="E19" s="66"/>
      <c r="F19" s="66"/>
      <c r="H19" s="66">
        <f t="shared" si="0"/>
        <v>35.4</v>
      </c>
      <c r="I19" s="66">
        <f t="shared" si="1"/>
        <v>0</v>
      </c>
    </row>
    <row r="20" spans="1:9" x14ac:dyDescent="0.35">
      <c r="A20" t="s">
        <v>148</v>
      </c>
      <c r="B20" s="66"/>
      <c r="C20" s="66"/>
      <c r="E20" s="66"/>
      <c r="F20" s="66"/>
      <c r="H20" s="66">
        <f t="shared" si="0"/>
        <v>0</v>
      </c>
      <c r="I20" s="66">
        <f t="shared" si="1"/>
        <v>0</v>
      </c>
    </row>
    <row r="21" spans="1:9" x14ac:dyDescent="0.35">
      <c r="A21" t="s">
        <v>149</v>
      </c>
      <c r="B21" s="66">
        <v>316.5</v>
      </c>
      <c r="C21" s="66"/>
      <c r="E21" s="66">
        <v>101</v>
      </c>
      <c r="F21" s="66"/>
      <c r="H21" s="66">
        <f t="shared" si="0"/>
        <v>417.5</v>
      </c>
      <c r="I21" s="66">
        <f t="shared" si="1"/>
        <v>0</v>
      </c>
    </row>
    <row r="22" spans="1:9" x14ac:dyDescent="0.35">
      <c r="A22" t="s">
        <v>150</v>
      </c>
      <c r="B22" s="66"/>
      <c r="C22" s="66"/>
      <c r="E22" s="66"/>
      <c r="F22" s="66"/>
      <c r="H22" s="66">
        <f t="shared" si="0"/>
        <v>0</v>
      </c>
      <c r="I22" s="66">
        <f t="shared" si="1"/>
        <v>0</v>
      </c>
    </row>
    <row r="23" spans="1:9" x14ac:dyDescent="0.35">
      <c r="A23" t="s">
        <v>151</v>
      </c>
      <c r="B23" s="66">
        <v>5133.8700000000008</v>
      </c>
      <c r="C23" s="66">
        <v>443.25</v>
      </c>
      <c r="E23" s="66">
        <v>791.25</v>
      </c>
      <c r="F23" s="66">
        <v>477.9</v>
      </c>
      <c r="H23" s="66">
        <f t="shared" si="0"/>
        <v>5925.1200000000008</v>
      </c>
      <c r="I23" s="66">
        <f t="shared" si="1"/>
        <v>921.15</v>
      </c>
    </row>
    <row r="24" spans="1:9" x14ac:dyDescent="0.35">
      <c r="A24" t="s">
        <v>152</v>
      </c>
      <c r="B24" s="66">
        <v>830.23</v>
      </c>
      <c r="C24" s="66">
        <v>54</v>
      </c>
      <c r="E24" s="66">
        <v>226.74</v>
      </c>
      <c r="F24" s="66">
        <v>122.83</v>
      </c>
      <c r="H24" s="66">
        <f t="shared" si="0"/>
        <v>1056.97</v>
      </c>
      <c r="I24" s="66">
        <f t="shared" si="1"/>
        <v>176.82999999999998</v>
      </c>
    </row>
    <row r="25" spans="1:9" x14ac:dyDescent="0.35">
      <c r="A25" t="s">
        <v>153</v>
      </c>
      <c r="B25" s="66">
        <v>70</v>
      </c>
      <c r="C25" s="66"/>
      <c r="E25" s="66"/>
      <c r="F25" s="66"/>
      <c r="H25" s="66">
        <f t="shared" si="0"/>
        <v>70</v>
      </c>
      <c r="I25" s="66">
        <f t="shared" si="1"/>
        <v>0</v>
      </c>
    </row>
    <row r="26" spans="1:9" x14ac:dyDescent="0.35">
      <c r="A26" t="s">
        <v>154</v>
      </c>
      <c r="B26" s="66">
        <v>30</v>
      </c>
      <c r="C26" s="66"/>
      <c r="E26" s="66"/>
      <c r="F26" s="66"/>
      <c r="H26" s="66">
        <f t="shared" si="0"/>
        <v>30</v>
      </c>
      <c r="I26" s="66">
        <f t="shared" si="1"/>
        <v>0</v>
      </c>
    </row>
    <row r="27" spans="1:9" x14ac:dyDescent="0.35">
      <c r="A27" t="s">
        <v>155</v>
      </c>
      <c r="B27" s="66"/>
      <c r="C27" s="66"/>
      <c r="E27" s="66"/>
      <c r="F27" s="66"/>
      <c r="H27" s="66">
        <f t="shared" si="0"/>
        <v>0</v>
      </c>
      <c r="I27" s="66">
        <f t="shared" si="1"/>
        <v>0</v>
      </c>
    </row>
    <row r="28" spans="1:9" x14ac:dyDescent="0.35">
      <c r="A28" t="s">
        <v>156</v>
      </c>
      <c r="B28" s="66">
        <v>16.5</v>
      </c>
      <c r="C28" s="66">
        <v>105.75</v>
      </c>
      <c r="E28" s="66"/>
      <c r="F28" s="66"/>
      <c r="H28" s="66">
        <f t="shared" si="0"/>
        <v>16.5</v>
      </c>
      <c r="I28" s="66">
        <f t="shared" si="1"/>
        <v>105.75</v>
      </c>
    </row>
    <row r="29" spans="1:9" x14ac:dyDescent="0.35">
      <c r="A29" t="s">
        <v>157</v>
      </c>
      <c r="B29" s="66">
        <v>998.18</v>
      </c>
      <c r="C29" s="66"/>
      <c r="E29" s="66"/>
      <c r="F29" s="66"/>
      <c r="H29" s="66">
        <f t="shared" si="0"/>
        <v>998.18</v>
      </c>
      <c r="I29" s="66">
        <f t="shared" si="1"/>
        <v>0</v>
      </c>
    </row>
    <row r="30" spans="1:9" x14ac:dyDescent="0.35">
      <c r="A30" t="s">
        <v>158</v>
      </c>
      <c r="B30" s="66">
        <v>41.2</v>
      </c>
      <c r="C30" s="66">
        <v>51.7</v>
      </c>
      <c r="E30" s="66"/>
      <c r="F30" s="66"/>
      <c r="H30" s="66">
        <f t="shared" si="0"/>
        <v>41.2</v>
      </c>
      <c r="I30" s="66">
        <f t="shared" si="1"/>
        <v>51.7</v>
      </c>
    </row>
    <row r="31" spans="1:9" x14ac:dyDescent="0.35">
      <c r="A31" t="s">
        <v>159</v>
      </c>
      <c r="B31" s="66"/>
      <c r="C31" s="66"/>
      <c r="E31" s="66"/>
      <c r="F31" s="66"/>
      <c r="H31" s="66">
        <f t="shared" si="0"/>
        <v>0</v>
      </c>
      <c r="I31" s="66">
        <f t="shared" si="1"/>
        <v>0</v>
      </c>
    </row>
    <row r="32" spans="1:9" x14ac:dyDescent="0.35">
      <c r="A32" t="s">
        <v>160</v>
      </c>
      <c r="B32" s="66"/>
      <c r="C32" s="66"/>
      <c r="E32" s="66"/>
      <c r="F32" s="66"/>
      <c r="H32" s="66">
        <f t="shared" si="0"/>
        <v>0</v>
      </c>
      <c r="I32" s="66">
        <f t="shared" si="1"/>
        <v>0</v>
      </c>
    </row>
    <row r="33" spans="1:9" x14ac:dyDescent="0.35">
      <c r="A33" t="s">
        <v>161</v>
      </c>
      <c r="B33" s="66">
        <v>295.60000000000002</v>
      </c>
      <c r="C33" s="66"/>
      <c r="E33" s="66"/>
      <c r="F33" s="66"/>
      <c r="H33" s="66">
        <f t="shared" si="0"/>
        <v>295.60000000000002</v>
      </c>
      <c r="I33" s="66">
        <f t="shared" si="1"/>
        <v>0</v>
      </c>
    </row>
    <row r="34" spans="1:9" x14ac:dyDescent="0.35">
      <c r="A34" t="s">
        <v>162</v>
      </c>
      <c r="B34" s="66"/>
      <c r="C34" s="66"/>
      <c r="E34" s="66"/>
      <c r="F34" s="66"/>
      <c r="H34" s="66">
        <f t="shared" si="0"/>
        <v>0</v>
      </c>
      <c r="I34" s="66">
        <f t="shared" si="1"/>
        <v>0</v>
      </c>
    </row>
    <row r="35" spans="1:9" x14ac:dyDescent="0.35">
      <c r="A35" t="s">
        <v>163</v>
      </c>
      <c r="B35" s="66"/>
      <c r="C35" s="66"/>
      <c r="E35" s="66"/>
      <c r="F35" s="66"/>
      <c r="H35" s="66">
        <f t="shared" ref="H35:H62" si="2">B35+E35</f>
        <v>0</v>
      </c>
      <c r="I35" s="66">
        <f t="shared" ref="I35:I62" si="3">C35+F35</f>
        <v>0</v>
      </c>
    </row>
    <row r="36" spans="1:9" x14ac:dyDescent="0.35">
      <c r="A36" t="s">
        <v>164</v>
      </c>
      <c r="B36" s="66"/>
      <c r="C36" s="66"/>
      <c r="E36" s="66"/>
      <c r="F36" s="66"/>
      <c r="H36" s="66">
        <f t="shared" si="2"/>
        <v>0</v>
      </c>
      <c r="I36" s="66">
        <f t="shared" si="3"/>
        <v>0</v>
      </c>
    </row>
    <row r="37" spans="1:9" x14ac:dyDescent="0.35">
      <c r="A37" t="s">
        <v>165</v>
      </c>
      <c r="B37" s="66">
        <v>177.12</v>
      </c>
      <c r="C37" s="66"/>
      <c r="E37" s="66">
        <v>179.4</v>
      </c>
      <c r="F37" s="66">
        <v>9.8000000000000007</v>
      </c>
      <c r="H37" s="66">
        <f t="shared" si="2"/>
        <v>356.52</v>
      </c>
      <c r="I37" s="66">
        <f t="shared" si="3"/>
        <v>9.8000000000000007</v>
      </c>
    </row>
    <row r="38" spans="1:9" x14ac:dyDescent="0.35">
      <c r="A38" t="s">
        <v>166</v>
      </c>
      <c r="B38" s="66"/>
      <c r="C38" s="66"/>
      <c r="E38" s="66"/>
      <c r="F38" s="66"/>
      <c r="H38" s="66">
        <f t="shared" si="2"/>
        <v>0</v>
      </c>
      <c r="I38" s="66">
        <f t="shared" si="3"/>
        <v>0</v>
      </c>
    </row>
    <row r="39" spans="1:9" x14ac:dyDescent="0.35">
      <c r="A39" t="s">
        <v>167</v>
      </c>
      <c r="B39" s="66"/>
      <c r="C39" s="66"/>
      <c r="E39" s="66"/>
      <c r="F39" s="66"/>
      <c r="H39" s="66">
        <f t="shared" si="2"/>
        <v>0</v>
      </c>
      <c r="I39" s="66">
        <f t="shared" si="3"/>
        <v>0</v>
      </c>
    </row>
    <row r="40" spans="1:9" x14ac:dyDescent="0.35">
      <c r="A40" t="s">
        <v>168</v>
      </c>
      <c r="B40" s="66"/>
      <c r="C40" s="66"/>
      <c r="E40" s="66"/>
      <c r="F40" s="66"/>
      <c r="H40" s="66">
        <f t="shared" si="2"/>
        <v>0</v>
      </c>
      <c r="I40" s="66">
        <f t="shared" si="3"/>
        <v>0</v>
      </c>
    </row>
    <row r="41" spans="1:9" x14ac:dyDescent="0.35">
      <c r="A41" t="s">
        <v>169</v>
      </c>
      <c r="B41" s="66"/>
      <c r="C41" s="66"/>
      <c r="E41" s="66"/>
      <c r="F41" s="66"/>
      <c r="H41" s="66">
        <f t="shared" si="2"/>
        <v>0</v>
      </c>
      <c r="I41" s="66">
        <f t="shared" si="3"/>
        <v>0</v>
      </c>
    </row>
    <row r="42" spans="1:9" x14ac:dyDescent="0.35">
      <c r="A42" t="s">
        <v>170</v>
      </c>
      <c r="B42" s="66"/>
      <c r="C42" s="66"/>
      <c r="E42" s="66"/>
      <c r="F42" s="66"/>
      <c r="H42" s="66">
        <f t="shared" si="2"/>
        <v>0</v>
      </c>
      <c r="I42" s="66">
        <f t="shared" si="3"/>
        <v>0</v>
      </c>
    </row>
    <row r="43" spans="1:9" x14ac:dyDescent="0.35">
      <c r="A43" t="s">
        <v>171</v>
      </c>
      <c r="B43" s="66">
        <v>151.1</v>
      </c>
      <c r="C43" s="66">
        <v>137.25</v>
      </c>
      <c r="E43" s="66"/>
      <c r="F43" s="66"/>
      <c r="H43" s="66">
        <f t="shared" si="2"/>
        <v>151.1</v>
      </c>
      <c r="I43" s="66">
        <f t="shared" si="3"/>
        <v>137.25</v>
      </c>
    </row>
    <row r="44" spans="1:9" x14ac:dyDescent="0.35">
      <c r="A44" t="s">
        <v>172</v>
      </c>
      <c r="B44" s="66">
        <v>417.2</v>
      </c>
      <c r="C44" s="66"/>
      <c r="E44" s="66"/>
      <c r="F44" s="66">
        <v>13.25</v>
      </c>
      <c r="H44" s="66">
        <f t="shared" si="2"/>
        <v>417.2</v>
      </c>
      <c r="I44" s="66">
        <f t="shared" si="3"/>
        <v>13.25</v>
      </c>
    </row>
    <row r="45" spans="1:9" x14ac:dyDescent="0.35">
      <c r="A45" t="s">
        <v>173</v>
      </c>
      <c r="B45" s="66"/>
      <c r="C45" s="66"/>
      <c r="E45" s="66"/>
      <c r="F45" s="66"/>
      <c r="H45" s="66">
        <f t="shared" si="2"/>
        <v>0</v>
      </c>
      <c r="I45" s="66">
        <f t="shared" si="3"/>
        <v>0</v>
      </c>
    </row>
    <row r="46" spans="1:9" x14ac:dyDescent="0.35">
      <c r="A46" t="s">
        <v>174</v>
      </c>
      <c r="B46" s="66">
        <v>1985.59</v>
      </c>
      <c r="C46" s="66"/>
      <c r="E46" s="66">
        <v>471.9</v>
      </c>
      <c r="F46" s="66">
        <v>233.7</v>
      </c>
      <c r="H46" s="66">
        <f t="shared" si="2"/>
        <v>2457.4899999999998</v>
      </c>
      <c r="I46" s="66">
        <f t="shared" si="3"/>
        <v>233.7</v>
      </c>
    </row>
    <row r="47" spans="1:9" x14ac:dyDescent="0.35">
      <c r="A47" t="s">
        <v>175</v>
      </c>
      <c r="B47" s="66">
        <v>547.91999999999996</v>
      </c>
      <c r="C47" s="66">
        <v>357.3</v>
      </c>
      <c r="E47" s="66">
        <v>131.6</v>
      </c>
      <c r="F47" s="66"/>
      <c r="H47" s="66">
        <f t="shared" si="2"/>
        <v>679.52</v>
      </c>
      <c r="I47" s="66">
        <f t="shared" si="3"/>
        <v>357.3</v>
      </c>
    </row>
    <row r="48" spans="1:9" x14ac:dyDescent="0.35">
      <c r="A48" t="s">
        <v>176</v>
      </c>
      <c r="B48" s="66"/>
      <c r="C48" s="66"/>
      <c r="E48" s="66"/>
      <c r="F48" s="66"/>
      <c r="H48" s="66">
        <f t="shared" si="2"/>
        <v>0</v>
      </c>
      <c r="I48" s="66">
        <f t="shared" si="3"/>
        <v>0</v>
      </c>
    </row>
    <row r="49" spans="1:9" x14ac:dyDescent="0.35">
      <c r="A49" t="s">
        <v>177</v>
      </c>
      <c r="B49" s="66">
        <v>96.6</v>
      </c>
      <c r="C49" s="66"/>
      <c r="E49" s="66"/>
      <c r="F49" s="66"/>
      <c r="H49" s="66">
        <f t="shared" si="2"/>
        <v>96.6</v>
      </c>
      <c r="I49" s="66">
        <f t="shared" si="3"/>
        <v>0</v>
      </c>
    </row>
    <row r="50" spans="1:9" x14ac:dyDescent="0.35">
      <c r="A50" t="s">
        <v>178</v>
      </c>
      <c r="B50" s="66"/>
      <c r="C50" s="66"/>
      <c r="E50" s="66"/>
      <c r="F50" s="66"/>
      <c r="H50" s="66">
        <f t="shared" si="2"/>
        <v>0</v>
      </c>
      <c r="I50" s="66">
        <f t="shared" si="3"/>
        <v>0</v>
      </c>
    </row>
    <row r="51" spans="1:9" x14ac:dyDescent="0.35">
      <c r="A51" t="s">
        <v>179</v>
      </c>
      <c r="B51" s="66">
        <v>584.25</v>
      </c>
      <c r="C51" s="66"/>
      <c r="E51" s="66">
        <v>459.24</v>
      </c>
      <c r="F51" s="66"/>
      <c r="H51" s="66">
        <f t="shared" si="2"/>
        <v>1043.49</v>
      </c>
      <c r="I51" s="66">
        <f t="shared" si="3"/>
        <v>0</v>
      </c>
    </row>
    <row r="52" spans="1:9" x14ac:dyDescent="0.35">
      <c r="A52" t="s">
        <v>180</v>
      </c>
      <c r="B52" s="66"/>
      <c r="C52" s="66"/>
      <c r="E52" s="66"/>
      <c r="F52" s="66"/>
      <c r="H52" s="66">
        <f t="shared" si="2"/>
        <v>0</v>
      </c>
      <c r="I52" s="66">
        <f t="shared" si="3"/>
        <v>0</v>
      </c>
    </row>
    <row r="53" spans="1:9" x14ac:dyDescent="0.35">
      <c r="A53" t="s">
        <v>181</v>
      </c>
      <c r="B53" s="66">
        <v>1180.53</v>
      </c>
      <c r="C53" s="66">
        <v>231.3</v>
      </c>
      <c r="E53" s="66"/>
      <c r="F53" s="66"/>
      <c r="H53" s="66">
        <f t="shared" si="2"/>
        <v>1180.53</v>
      </c>
      <c r="I53" s="66">
        <f t="shared" si="3"/>
        <v>231.3</v>
      </c>
    </row>
    <row r="54" spans="1:9" x14ac:dyDescent="0.35">
      <c r="A54" t="s">
        <v>182</v>
      </c>
      <c r="B54" s="66">
        <v>30</v>
      </c>
      <c r="C54" s="66"/>
      <c r="E54" s="66"/>
      <c r="F54" s="66"/>
      <c r="H54" s="66">
        <f t="shared" si="2"/>
        <v>30</v>
      </c>
      <c r="I54" s="66">
        <f t="shared" si="3"/>
        <v>0</v>
      </c>
    </row>
    <row r="55" spans="1:9" x14ac:dyDescent="0.35">
      <c r="A55" t="s">
        <v>183</v>
      </c>
      <c r="B55" s="66">
        <v>359.69</v>
      </c>
      <c r="C55" s="66"/>
      <c r="E55" s="66"/>
      <c r="F55" s="66"/>
      <c r="H55" s="66">
        <f t="shared" si="2"/>
        <v>359.69</v>
      </c>
      <c r="I55" s="66">
        <f t="shared" si="3"/>
        <v>0</v>
      </c>
    </row>
    <row r="56" spans="1:9" x14ac:dyDescent="0.35">
      <c r="A56" t="s">
        <v>184</v>
      </c>
      <c r="B56" s="66"/>
      <c r="C56" s="66"/>
      <c r="E56" s="66"/>
      <c r="F56" s="66"/>
      <c r="H56" s="66">
        <f t="shared" si="2"/>
        <v>0</v>
      </c>
      <c r="I56" s="66">
        <f t="shared" si="3"/>
        <v>0</v>
      </c>
    </row>
    <row r="57" spans="1:9" x14ac:dyDescent="0.35">
      <c r="A57" t="s">
        <v>185</v>
      </c>
      <c r="B57" s="66">
        <v>30</v>
      </c>
      <c r="C57" s="66"/>
      <c r="E57" s="66"/>
      <c r="F57" s="66"/>
      <c r="H57" s="66">
        <f t="shared" si="2"/>
        <v>30</v>
      </c>
      <c r="I57" s="66">
        <f t="shared" si="3"/>
        <v>0</v>
      </c>
    </row>
    <row r="58" spans="1:9" x14ac:dyDescent="0.35">
      <c r="A58" t="s">
        <v>186</v>
      </c>
      <c r="B58" s="66"/>
      <c r="C58" s="66"/>
      <c r="E58" s="66"/>
      <c r="F58" s="66"/>
      <c r="H58" s="66">
        <f t="shared" si="2"/>
        <v>0</v>
      </c>
      <c r="I58" s="66">
        <f t="shared" si="3"/>
        <v>0</v>
      </c>
    </row>
    <row r="59" spans="1:9" x14ac:dyDescent="0.35">
      <c r="A59" t="s">
        <v>187</v>
      </c>
      <c r="B59" s="66"/>
      <c r="C59" s="66"/>
      <c r="E59" s="66"/>
      <c r="F59" s="66"/>
      <c r="H59" s="66">
        <f t="shared" si="2"/>
        <v>0</v>
      </c>
      <c r="I59" s="66">
        <f t="shared" si="3"/>
        <v>0</v>
      </c>
    </row>
    <row r="60" spans="1:9" x14ac:dyDescent="0.35">
      <c r="A60" t="s">
        <v>188</v>
      </c>
      <c r="B60" s="66">
        <v>3892.2099999999996</v>
      </c>
      <c r="C60" s="66">
        <v>763.6</v>
      </c>
      <c r="E60" s="66">
        <v>848.64</v>
      </c>
      <c r="F60" s="66">
        <v>726.96</v>
      </c>
      <c r="H60" s="66">
        <f t="shared" si="2"/>
        <v>4740.8499999999995</v>
      </c>
      <c r="I60" s="66">
        <f t="shared" si="3"/>
        <v>1490.56</v>
      </c>
    </row>
    <row r="61" spans="1:9" x14ac:dyDescent="0.35">
      <c r="A61" t="s">
        <v>189</v>
      </c>
      <c r="B61" s="66">
        <v>1256.03</v>
      </c>
      <c r="C61" s="66"/>
      <c r="E61" s="66">
        <v>483.28000000000003</v>
      </c>
      <c r="F61" s="66"/>
      <c r="H61" s="66">
        <f t="shared" si="2"/>
        <v>1739.31</v>
      </c>
      <c r="I61" s="66">
        <f t="shared" si="3"/>
        <v>0</v>
      </c>
    </row>
    <row r="62" spans="1:9" x14ac:dyDescent="0.35">
      <c r="A62" t="s">
        <v>190</v>
      </c>
      <c r="B62" s="66">
        <v>30</v>
      </c>
      <c r="C62" s="66"/>
      <c r="E62" s="66"/>
      <c r="F62" s="66"/>
      <c r="H62" s="66">
        <f t="shared" si="2"/>
        <v>30</v>
      </c>
      <c r="I62" s="66">
        <f t="shared" si="3"/>
        <v>0</v>
      </c>
    </row>
    <row r="64" spans="1:9" s="62" customFormat="1" x14ac:dyDescent="0.35">
      <c r="A64" s="62" t="s">
        <v>347</v>
      </c>
      <c r="B64" s="67">
        <f>SUM(B3:B62)</f>
        <v>21715.800000000003</v>
      </c>
      <c r="C64" s="67">
        <f t="shared" ref="C64:I64" si="4">SUM(C3:C62)</f>
        <v>3330.2000000000003</v>
      </c>
      <c r="D64" s="67"/>
      <c r="E64" s="67">
        <f t="shared" si="4"/>
        <v>4614.05</v>
      </c>
      <c r="F64" s="67">
        <f t="shared" si="4"/>
        <v>2336.15</v>
      </c>
      <c r="G64" s="67"/>
      <c r="H64" s="67">
        <f t="shared" si="4"/>
        <v>26329.85</v>
      </c>
      <c r="I64" s="67">
        <f t="shared" si="4"/>
        <v>5666.35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B4" sqref="B4"/>
    </sheetView>
  </sheetViews>
  <sheetFormatPr defaultRowHeight="14.5" x14ac:dyDescent="0.35"/>
  <cols>
    <col min="1" max="1" width="103.54296875" customWidth="1"/>
    <col min="2" max="2" width="19" bestFit="1" customWidth="1"/>
  </cols>
  <sheetData>
    <row r="1" spans="1:2" ht="23.5" x14ac:dyDescent="0.55000000000000004">
      <c r="A1" s="59" t="s">
        <v>319</v>
      </c>
      <c r="B1" s="60"/>
    </row>
    <row r="2" spans="1:2" ht="23.5" x14ac:dyDescent="0.55000000000000004">
      <c r="A2" s="60"/>
      <c r="B2" s="60"/>
    </row>
    <row r="3" spans="1:2" ht="23.5" x14ac:dyDescent="0.55000000000000004">
      <c r="A3" s="60" t="s">
        <v>320</v>
      </c>
      <c r="B3" s="61">
        <v>355946.45</v>
      </c>
    </row>
    <row r="4" spans="1:2" ht="23.5" x14ac:dyDescent="0.55000000000000004">
      <c r="A4" s="60" t="s">
        <v>321</v>
      </c>
      <c r="B4" s="61">
        <f>-(765.96*3)-5112</f>
        <v>-7409.88</v>
      </c>
    </row>
    <row r="5" spans="1:2" ht="23.5" x14ac:dyDescent="0.55000000000000004">
      <c r="A5" s="60" t="s">
        <v>322</v>
      </c>
      <c r="B5" s="61">
        <f>-6817.36-5112</f>
        <v>-11929.36</v>
      </c>
    </row>
    <row r="6" spans="1:2" ht="23.5" x14ac:dyDescent="0.55000000000000004">
      <c r="A6" s="60" t="s">
        <v>324</v>
      </c>
      <c r="B6" s="61">
        <v>-1300</v>
      </c>
    </row>
    <row r="7" spans="1:2" ht="23.5" x14ac:dyDescent="0.55000000000000004">
      <c r="A7" s="60"/>
      <c r="B7" s="61"/>
    </row>
    <row r="8" spans="1:2" ht="23.5" x14ac:dyDescent="0.55000000000000004">
      <c r="A8" s="60" t="s">
        <v>323</v>
      </c>
      <c r="B8" s="61">
        <f>SUM(B3:B6)</f>
        <v>335307.21000000002</v>
      </c>
    </row>
    <row r="9" spans="1:2" x14ac:dyDescent="0.35">
      <c r="B9" s="55"/>
    </row>
    <row r="10" spans="1:2" x14ac:dyDescent="0.35">
      <c r="B10" s="55"/>
    </row>
    <row r="11" spans="1:2" x14ac:dyDescent="0.35">
      <c r="B11" s="55"/>
    </row>
    <row r="12" spans="1:2" x14ac:dyDescent="0.35">
      <c r="B12" s="55"/>
    </row>
    <row r="13" spans="1:2" x14ac:dyDescent="0.35">
      <c r="B13" s="55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>
      <selection activeCell="D7" sqref="D7"/>
    </sheetView>
  </sheetViews>
  <sheetFormatPr defaultRowHeight="14.5" x14ac:dyDescent="0.35"/>
  <cols>
    <col min="1" max="1" width="30.81640625" customWidth="1"/>
    <col min="2" max="2" width="27.453125" customWidth="1"/>
    <col min="3" max="3" width="31.7265625" customWidth="1"/>
  </cols>
  <sheetData>
    <row r="1" spans="1:3" x14ac:dyDescent="0.35">
      <c r="A1" s="51" t="s">
        <v>300</v>
      </c>
    </row>
    <row r="4" spans="1:3" x14ac:dyDescent="0.35">
      <c r="A4" t="s">
        <v>301</v>
      </c>
      <c r="B4" t="s">
        <v>312</v>
      </c>
      <c r="C4" t="s">
        <v>316</v>
      </c>
    </row>
    <row r="5" spans="1:3" x14ac:dyDescent="0.35">
      <c r="A5" t="s">
        <v>2</v>
      </c>
      <c r="B5" t="s">
        <v>312</v>
      </c>
      <c r="C5" t="s">
        <v>316</v>
      </c>
    </row>
    <row r="6" spans="1:3" x14ac:dyDescent="0.35">
      <c r="A6" t="s">
        <v>302</v>
      </c>
      <c r="B6" t="s">
        <v>304</v>
      </c>
      <c r="C6" t="s">
        <v>317</v>
      </c>
    </row>
    <row r="7" spans="1:3" x14ac:dyDescent="0.35">
      <c r="A7" t="s">
        <v>305</v>
      </c>
      <c r="B7" t="s">
        <v>303</v>
      </c>
    </row>
    <row r="8" spans="1:3" x14ac:dyDescent="0.35">
      <c r="A8" t="s">
        <v>306</v>
      </c>
      <c r="B8" t="s">
        <v>303</v>
      </c>
      <c r="C8" t="s">
        <v>318</v>
      </c>
    </row>
    <row r="9" spans="1:3" x14ac:dyDescent="0.35">
      <c r="A9" t="s">
        <v>307</v>
      </c>
      <c r="B9" t="s">
        <v>308</v>
      </c>
    </row>
    <row r="10" spans="1:3" x14ac:dyDescent="0.35">
      <c r="A10" t="s">
        <v>309</v>
      </c>
      <c r="B10" t="s">
        <v>303</v>
      </c>
    </row>
    <row r="11" spans="1:3" x14ac:dyDescent="0.35">
      <c r="A11" t="s">
        <v>8</v>
      </c>
      <c r="B11" t="s">
        <v>312</v>
      </c>
      <c r="C11" t="s">
        <v>315</v>
      </c>
    </row>
    <row r="12" spans="1:3" x14ac:dyDescent="0.35">
      <c r="A12" t="s">
        <v>310</v>
      </c>
      <c r="B12" t="s">
        <v>312</v>
      </c>
    </row>
    <row r="13" spans="1:3" x14ac:dyDescent="0.35">
      <c r="A13" t="s">
        <v>311</v>
      </c>
      <c r="B13" t="s">
        <v>313</v>
      </c>
      <c r="C13" t="s">
        <v>314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1"/>
  <sheetViews>
    <sheetView topLeftCell="A19" workbookViewId="0">
      <selection activeCell="A10" sqref="A10"/>
    </sheetView>
  </sheetViews>
  <sheetFormatPr defaultRowHeight="14.5" x14ac:dyDescent="0.35"/>
  <cols>
    <col min="1" max="1" width="62.54296875" customWidth="1"/>
    <col min="2" max="2" width="10.54296875" bestFit="1" customWidth="1"/>
    <col min="4" max="4" width="19" customWidth="1"/>
    <col min="5" max="5" width="10.1796875" bestFit="1" customWidth="1"/>
    <col min="6" max="6" width="10.7265625" customWidth="1"/>
    <col min="7" max="7" width="9.453125" customWidth="1"/>
  </cols>
  <sheetData>
    <row r="1" spans="1:2" ht="18.5" x14ac:dyDescent="0.45">
      <c r="A1" s="63" t="s">
        <v>338</v>
      </c>
    </row>
    <row r="3" spans="1:2" x14ac:dyDescent="0.35">
      <c r="A3" t="s">
        <v>348</v>
      </c>
      <c r="B3" s="56">
        <f>31482.74+1338.75</f>
        <v>32821.490000000005</v>
      </c>
    </row>
    <row r="4" spans="1:2" x14ac:dyDescent="0.35">
      <c r="A4" t="s">
        <v>339</v>
      </c>
      <c r="B4" s="56"/>
    </row>
    <row r="5" spans="1:2" x14ac:dyDescent="0.35">
      <c r="A5" t="s">
        <v>340</v>
      </c>
      <c r="B5" s="56">
        <v>1980</v>
      </c>
    </row>
    <row r="6" spans="1:2" x14ac:dyDescent="0.35">
      <c r="A6" t="s">
        <v>341</v>
      </c>
      <c r="B6" s="56">
        <v>335.7</v>
      </c>
    </row>
    <row r="7" spans="1:2" x14ac:dyDescent="0.35">
      <c r="A7" t="s">
        <v>342</v>
      </c>
      <c r="B7" s="56">
        <f>B22</f>
        <v>720.86</v>
      </c>
    </row>
    <row r="8" spans="1:2" x14ac:dyDescent="0.35">
      <c r="B8" s="56"/>
    </row>
    <row r="9" spans="1:2" x14ac:dyDescent="0.35">
      <c r="A9" t="s">
        <v>343</v>
      </c>
      <c r="B9" s="56">
        <f>B3-B5-B6-B7</f>
        <v>29784.930000000004</v>
      </c>
    </row>
    <row r="11" spans="1:2" x14ac:dyDescent="0.35">
      <c r="A11" t="s">
        <v>323</v>
      </c>
      <c r="B11" s="56">
        <f>GETPIVOTDATA("£",'19-20 reformatted pivot'!$A$3,"category","travel expenses")+GETPIVOTDATA("£",'19-20 reformatted pivot'!$A$3,"category","subsistence expenses")</f>
        <v>26329.850000000002</v>
      </c>
    </row>
    <row r="13" spans="1:2" x14ac:dyDescent="0.35">
      <c r="A13" t="s">
        <v>344</v>
      </c>
      <c r="B13" s="57">
        <f>B9-B11</f>
        <v>3455.0800000000017</v>
      </c>
    </row>
    <row r="17" spans="1:7" x14ac:dyDescent="0.35">
      <c r="A17" t="s">
        <v>337</v>
      </c>
      <c r="E17" t="s">
        <v>335</v>
      </c>
      <c r="F17" t="s">
        <v>336</v>
      </c>
    </row>
    <row r="18" spans="1:7" x14ac:dyDescent="0.35">
      <c r="D18" s="53" t="s">
        <v>131</v>
      </c>
      <c r="E18" s="57">
        <v>1026.71</v>
      </c>
      <c r="F18" s="56">
        <v>1026.7099999999998</v>
      </c>
      <c r="G18" s="57">
        <f>F18-E18</f>
        <v>0</v>
      </c>
    </row>
    <row r="19" spans="1:7" x14ac:dyDescent="0.35">
      <c r="A19" t="s">
        <v>329</v>
      </c>
      <c r="B19" s="52">
        <v>277</v>
      </c>
      <c r="D19" s="53" t="s">
        <v>132</v>
      </c>
      <c r="E19" s="57">
        <v>423.93</v>
      </c>
      <c r="F19" s="56">
        <v>423.93</v>
      </c>
      <c r="G19" s="57">
        <f t="shared" ref="G19:G77" si="0">F19-E19</f>
        <v>0</v>
      </c>
    </row>
    <row r="20" spans="1:7" x14ac:dyDescent="0.35">
      <c r="A20" t="s">
        <v>330</v>
      </c>
      <c r="B20" s="52">
        <v>443.86</v>
      </c>
      <c r="D20" s="53" t="s">
        <v>133</v>
      </c>
      <c r="E20" s="57">
        <v>30</v>
      </c>
      <c r="F20" s="56">
        <v>30</v>
      </c>
      <c r="G20" s="57">
        <f t="shared" si="0"/>
        <v>0</v>
      </c>
    </row>
    <row r="21" spans="1:7" x14ac:dyDescent="0.35">
      <c r="B21" s="52"/>
      <c r="D21" s="53" t="s">
        <v>134</v>
      </c>
      <c r="E21" s="57">
        <v>30</v>
      </c>
      <c r="F21" s="56">
        <v>30</v>
      </c>
      <c r="G21" s="57">
        <f t="shared" si="0"/>
        <v>0</v>
      </c>
    </row>
    <row r="22" spans="1:7" x14ac:dyDescent="0.35">
      <c r="A22" t="s">
        <v>125</v>
      </c>
      <c r="B22" s="52">
        <f>B19+B20</f>
        <v>720.86</v>
      </c>
      <c r="D22" s="53" t="s">
        <v>135</v>
      </c>
      <c r="E22" s="57">
        <v>0</v>
      </c>
      <c r="F22" s="56">
        <v>0</v>
      </c>
      <c r="G22" s="57">
        <f t="shared" si="0"/>
        <v>0</v>
      </c>
    </row>
    <row r="23" spans="1:7" x14ac:dyDescent="0.35">
      <c r="B23" s="52"/>
      <c r="D23" s="53" t="s">
        <v>136</v>
      </c>
      <c r="E23" s="57">
        <v>0</v>
      </c>
      <c r="F23" s="56">
        <v>0</v>
      </c>
      <c r="G23" s="57">
        <f t="shared" si="0"/>
        <v>0</v>
      </c>
    </row>
    <row r="24" spans="1:7" x14ac:dyDescent="0.35">
      <c r="B24" s="52"/>
      <c r="D24" s="53" t="s">
        <v>137</v>
      </c>
      <c r="E24" s="57">
        <v>57.1</v>
      </c>
      <c r="F24" s="56">
        <v>57.1</v>
      </c>
      <c r="G24" s="57">
        <f t="shared" si="0"/>
        <v>0</v>
      </c>
    </row>
    <row r="25" spans="1:7" x14ac:dyDescent="0.35">
      <c r="B25" s="52"/>
      <c r="D25" s="53" t="s">
        <v>138</v>
      </c>
      <c r="E25" s="57">
        <v>49</v>
      </c>
      <c r="F25" s="56">
        <v>49</v>
      </c>
      <c r="G25" s="57">
        <f t="shared" si="0"/>
        <v>0</v>
      </c>
    </row>
    <row r="26" spans="1:7" x14ac:dyDescent="0.35">
      <c r="B26" s="52"/>
      <c r="D26" s="53" t="s">
        <v>139</v>
      </c>
      <c r="E26" s="57">
        <v>0</v>
      </c>
      <c r="F26" s="56">
        <v>0</v>
      </c>
      <c r="G26" s="57">
        <f t="shared" si="0"/>
        <v>0</v>
      </c>
    </row>
    <row r="27" spans="1:7" x14ac:dyDescent="0.35">
      <c r="B27" s="52"/>
      <c r="D27" s="53" t="s">
        <v>140</v>
      </c>
      <c r="E27" s="57">
        <v>0</v>
      </c>
      <c r="F27" s="56">
        <v>0</v>
      </c>
      <c r="G27" s="57">
        <f t="shared" si="0"/>
        <v>0</v>
      </c>
    </row>
    <row r="28" spans="1:7" x14ac:dyDescent="0.35">
      <c r="B28" s="52"/>
      <c r="D28" s="53" t="s">
        <v>141</v>
      </c>
      <c r="E28" s="57">
        <v>0</v>
      </c>
      <c r="F28" s="56">
        <v>0</v>
      </c>
      <c r="G28" s="57">
        <f t="shared" si="0"/>
        <v>0</v>
      </c>
    </row>
    <row r="29" spans="1:7" x14ac:dyDescent="0.35">
      <c r="B29" s="52"/>
      <c r="D29" s="53" t="s">
        <v>142</v>
      </c>
      <c r="E29" s="57">
        <v>281.60000000000002</v>
      </c>
      <c r="F29" s="56">
        <v>281.60000000000002</v>
      </c>
      <c r="G29" s="57">
        <f t="shared" si="0"/>
        <v>0</v>
      </c>
    </row>
    <row r="30" spans="1:7" x14ac:dyDescent="0.35">
      <c r="D30" s="53" t="s">
        <v>143</v>
      </c>
      <c r="E30" s="57">
        <v>1459.5</v>
      </c>
      <c r="F30" s="56">
        <v>1459.5000000000002</v>
      </c>
      <c r="G30" s="57">
        <f t="shared" si="0"/>
        <v>0</v>
      </c>
    </row>
    <row r="31" spans="1:7" x14ac:dyDescent="0.35">
      <c r="D31" s="53" t="s">
        <v>144</v>
      </c>
      <c r="E31" s="57">
        <v>49.8</v>
      </c>
      <c r="F31" s="56">
        <v>49.8</v>
      </c>
      <c r="G31" s="57">
        <f t="shared" si="0"/>
        <v>0</v>
      </c>
    </row>
    <row r="32" spans="1:7" x14ac:dyDescent="0.35">
      <c r="D32" s="53" t="s">
        <v>145</v>
      </c>
      <c r="E32" s="57">
        <v>206.2</v>
      </c>
      <c r="F32" s="56">
        <v>206.2</v>
      </c>
      <c r="G32" s="57">
        <f t="shared" si="0"/>
        <v>0</v>
      </c>
    </row>
    <row r="33" spans="4:7" x14ac:dyDescent="0.35">
      <c r="D33" s="53" t="s">
        <v>146</v>
      </c>
      <c r="E33" s="57">
        <v>517.24</v>
      </c>
      <c r="F33" s="56">
        <v>517.24</v>
      </c>
      <c r="G33" s="57">
        <f t="shared" si="0"/>
        <v>0</v>
      </c>
    </row>
    <row r="34" spans="4:7" x14ac:dyDescent="0.35">
      <c r="D34" s="53" t="s">
        <v>147</v>
      </c>
      <c r="E34" s="57">
        <v>35.4</v>
      </c>
      <c r="F34" s="56">
        <v>35.4</v>
      </c>
      <c r="G34" s="57">
        <f t="shared" si="0"/>
        <v>0</v>
      </c>
    </row>
    <row r="35" spans="4:7" x14ac:dyDescent="0.35">
      <c r="D35" s="53" t="s">
        <v>148</v>
      </c>
      <c r="E35" s="57">
        <v>0</v>
      </c>
      <c r="F35" s="56">
        <v>0</v>
      </c>
      <c r="G35" s="57">
        <f t="shared" si="0"/>
        <v>0</v>
      </c>
    </row>
    <row r="36" spans="4:7" x14ac:dyDescent="0.35">
      <c r="D36" s="53" t="s">
        <v>149</v>
      </c>
      <c r="E36" s="57">
        <v>417.5</v>
      </c>
      <c r="F36" s="56">
        <v>417.5</v>
      </c>
      <c r="G36" s="57">
        <f t="shared" si="0"/>
        <v>0</v>
      </c>
    </row>
    <row r="37" spans="4:7" x14ac:dyDescent="0.35">
      <c r="D37" s="53" t="s">
        <v>150</v>
      </c>
      <c r="E37" s="57">
        <v>0</v>
      </c>
      <c r="F37" s="56">
        <v>0</v>
      </c>
      <c r="G37" s="57">
        <f t="shared" si="0"/>
        <v>0</v>
      </c>
    </row>
    <row r="38" spans="4:7" x14ac:dyDescent="0.35">
      <c r="D38" s="53" t="s">
        <v>151</v>
      </c>
      <c r="E38" s="57">
        <v>5925.1200000000008</v>
      </c>
      <c r="F38" s="56">
        <v>5925.12</v>
      </c>
      <c r="G38" s="57">
        <f t="shared" si="0"/>
        <v>0</v>
      </c>
    </row>
    <row r="39" spans="4:7" x14ac:dyDescent="0.35">
      <c r="D39" s="53" t="s">
        <v>152</v>
      </c>
      <c r="E39" s="57">
        <v>1056.97</v>
      </c>
      <c r="F39" s="56">
        <v>1056.9699999999998</v>
      </c>
      <c r="G39" s="57">
        <f t="shared" si="0"/>
        <v>0</v>
      </c>
    </row>
    <row r="40" spans="4:7" x14ac:dyDescent="0.35">
      <c r="D40" s="53" t="s">
        <v>153</v>
      </c>
      <c r="E40" s="57">
        <v>70</v>
      </c>
      <c r="F40" s="56">
        <v>70</v>
      </c>
      <c r="G40" s="57">
        <f t="shared" si="0"/>
        <v>0</v>
      </c>
    </row>
    <row r="41" spans="4:7" x14ac:dyDescent="0.35">
      <c r="D41" s="53" t="s">
        <v>154</v>
      </c>
      <c r="E41" s="57">
        <v>30</v>
      </c>
      <c r="F41" s="56">
        <v>30</v>
      </c>
      <c r="G41" s="57">
        <f t="shared" si="0"/>
        <v>0</v>
      </c>
    </row>
    <row r="42" spans="4:7" x14ac:dyDescent="0.35">
      <c r="D42" s="53" t="s">
        <v>155</v>
      </c>
      <c r="E42" s="57">
        <v>0</v>
      </c>
      <c r="F42" s="56">
        <v>0</v>
      </c>
      <c r="G42" s="57">
        <f t="shared" si="0"/>
        <v>0</v>
      </c>
    </row>
    <row r="43" spans="4:7" x14ac:dyDescent="0.35">
      <c r="D43" s="53" t="s">
        <v>156</v>
      </c>
      <c r="E43" s="57">
        <v>16.5</v>
      </c>
      <c r="F43" s="56">
        <v>16.5</v>
      </c>
      <c r="G43" s="57">
        <f t="shared" si="0"/>
        <v>0</v>
      </c>
    </row>
    <row r="44" spans="4:7" x14ac:dyDescent="0.35">
      <c r="D44" s="53" t="s">
        <v>157</v>
      </c>
      <c r="E44" s="57">
        <v>998.18</v>
      </c>
      <c r="F44" s="56">
        <v>998.18000000000006</v>
      </c>
      <c r="G44" s="57">
        <f t="shared" si="0"/>
        <v>0</v>
      </c>
    </row>
    <row r="45" spans="4:7" x14ac:dyDescent="0.35">
      <c r="D45" s="53" t="s">
        <v>158</v>
      </c>
      <c r="E45" s="57">
        <v>41.2</v>
      </c>
      <c r="F45" s="56">
        <v>41.2</v>
      </c>
      <c r="G45" s="57">
        <f t="shared" si="0"/>
        <v>0</v>
      </c>
    </row>
    <row r="46" spans="4:7" x14ac:dyDescent="0.35">
      <c r="D46" s="53" t="s">
        <v>159</v>
      </c>
      <c r="E46" s="57">
        <v>0</v>
      </c>
      <c r="F46" s="56">
        <v>0</v>
      </c>
      <c r="G46" s="57">
        <f t="shared" si="0"/>
        <v>0</v>
      </c>
    </row>
    <row r="47" spans="4:7" x14ac:dyDescent="0.35">
      <c r="D47" s="53" t="s">
        <v>160</v>
      </c>
      <c r="E47" s="57">
        <v>0</v>
      </c>
      <c r="F47" s="56">
        <v>0</v>
      </c>
      <c r="G47" s="57">
        <f t="shared" si="0"/>
        <v>0</v>
      </c>
    </row>
    <row r="48" spans="4:7" x14ac:dyDescent="0.35">
      <c r="D48" s="53" t="s">
        <v>161</v>
      </c>
      <c r="E48" s="57">
        <v>295.60000000000002</v>
      </c>
      <c r="F48" s="56">
        <v>295.60000000000002</v>
      </c>
      <c r="G48" s="57">
        <f t="shared" si="0"/>
        <v>0</v>
      </c>
    </row>
    <row r="49" spans="4:7" x14ac:dyDescent="0.35">
      <c r="D49" s="53" t="s">
        <v>162</v>
      </c>
      <c r="E49" s="57">
        <v>0</v>
      </c>
      <c r="F49" s="56">
        <v>0</v>
      </c>
      <c r="G49" s="57">
        <f t="shared" si="0"/>
        <v>0</v>
      </c>
    </row>
    <row r="50" spans="4:7" x14ac:dyDescent="0.35">
      <c r="D50" s="53" t="s">
        <v>163</v>
      </c>
      <c r="E50" s="57">
        <v>0</v>
      </c>
      <c r="F50" s="56">
        <v>0</v>
      </c>
      <c r="G50" s="57">
        <f t="shared" si="0"/>
        <v>0</v>
      </c>
    </row>
    <row r="51" spans="4:7" x14ac:dyDescent="0.35">
      <c r="D51" s="53" t="s">
        <v>164</v>
      </c>
      <c r="E51" s="57">
        <v>0</v>
      </c>
      <c r="F51" s="56">
        <v>0</v>
      </c>
      <c r="G51" s="57">
        <f t="shared" si="0"/>
        <v>0</v>
      </c>
    </row>
    <row r="52" spans="4:7" x14ac:dyDescent="0.35">
      <c r="D52" s="53" t="s">
        <v>165</v>
      </c>
      <c r="E52" s="57">
        <v>356.52</v>
      </c>
      <c r="F52" s="56">
        <v>356.52</v>
      </c>
      <c r="G52" s="57">
        <f t="shared" si="0"/>
        <v>0</v>
      </c>
    </row>
    <row r="53" spans="4:7" x14ac:dyDescent="0.35">
      <c r="D53" s="53" t="s">
        <v>166</v>
      </c>
      <c r="E53" s="57">
        <v>0</v>
      </c>
      <c r="F53" s="56">
        <v>0</v>
      </c>
      <c r="G53" s="57">
        <f t="shared" si="0"/>
        <v>0</v>
      </c>
    </row>
    <row r="54" spans="4:7" x14ac:dyDescent="0.35">
      <c r="D54" s="53" t="s">
        <v>167</v>
      </c>
      <c r="E54" s="57">
        <v>0</v>
      </c>
      <c r="F54" s="56">
        <v>0</v>
      </c>
      <c r="G54" s="57">
        <f t="shared" si="0"/>
        <v>0</v>
      </c>
    </row>
    <row r="55" spans="4:7" x14ac:dyDescent="0.35">
      <c r="D55" s="53" t="s">
        <v>168</v>
      </c>
      <c r="E55" s="57">
        <v>0</v>
      </c>
      <c r="F55" s="56">
        <v>0</v>
      </c>
      <c r="G55" s="57">
        <f t="shared" si="0"/>
        <v>0</v>
      </c>
    </row>
    <row r="56" spans="4:7" x14ac:dyDescent="0.35">
      <c r="D56" s="53" t="s">
        <v>169</v>
      </c>
      <c r="E56" s="57">
        <v>0</v>
      </c>
      <c r="F56" s="56">
        <v>0</v>
      </c>
      <c r="G56" s="57">
        <f t="shared" si="0"/>
        <v>0</v>
      </c>
    </row>
    <row r="57" spans="4:7" x14ac:dyDescent="0.35">
      <c r="D57" s="53" t="s">
        <v>170</v>
      </c>
      <c r="E57" s="57">
        <v>0</v>
      </c>
      <c r="F57" s="56">
        <v>0</v>
      </c>
      <c r="G57" s="57">
        <f t="shared" si="0"/>
        <v>0</v>
      </c>
    </row>
    <row r="58" spans="4:7" x14ac:dyDescent="0.35">
      <c r="D58" s="53" t="s">
        <v>171</v>
      </c>
      <c r="E58" s="57">
        <v>151.1</v>
      </c>
      <c r="F58" s="56">
        <v>151.1</v>
      </c>
      <c r="G58" s="57">
        <f t="shared" si="0"/>
        <v>0</v>
      </c>
    </row>
    <row r="59" spans="4:7" x14ac:dyDescent="0.35">
      <c r="D59" s="53" t="s">
        <v>172</v>
      </c>
      <c r="E59" s="57">
        <v>417.2</v>
      </c>
      <c r="F59" s="56">
        <v>417.2</v>
      </c>
      <c r="G59" s="57">
        <f t="shared" si="0"/>
        <v>0</v>
      </c>
    </row>
    <row r="60" spans="4:7" x14ac:dyDescent="0.35">
      <c r="D60" s="53" t="s">
        <v>173</v>
      </c>
      <c r="E60" s="57">
        <v>0</v>
      </c>
      <c r="F60" s="56">
        <v>0</v>
      </c>
      <c r="G60" s="57">
        <f t="shared" si="0"/>
        <v>0</v>
      </c>
    </row>
    <row r="61" spans="4:7" x14ac:dyDescent="0.35">
      <c r="D61" s="53" t="s">
        <v>174</v>
      </c>
      <c r="E61" s="57">
        <v>2457.4899999999998</v>
      </c>
      <c r="F61" s="56">
        <v>2457.4900000000002</v>
      </c>
      <c r="G61" s="57">
        <f t="shared" si="0"/>
        <v>0</v>
      </c>
    </row>
    <row r="62" spans="4:7" x14ac:dyDescent="0.35">
      <c r="D62" s="53" t="s">
        <v>175</v>
      </c>
      <c r="E62" s="57">
        <v>679.52</v>
      </c>
      <c r="F62" s="56">
        <v>679.52</v>
      </c>
      <c r="G62" s="57">
        <f t="shared" si="0"/>
        <v>0</v>
      </c>
    </row>
    <row r="63" spans="4:7" x14ac:dyDescent="0.35">
      <c r="D63" s="53" t="s">
        <v>176</v>
      </c>
      <c r="E63" s="57">
        <v>0</v>
      </c>
      <c r="F63" s="56">
        <v>0</v>
      </c>
      <c r="G63" s="57">
        <f t="shared" si="0"/>
        <v>0</v>
      </c>
    </row>
    <row r="64" spans="4:7" x14ac:dyDescent="0.35">
      <c r="D64" s="53" t="s">
        <v>177</v>
      </c>
      <c r="E64" s="57">
        <v>96.6</v>
      </c>
      <c r="F64" s="56">
        <v>96.6</v>
      </c>
      <c r="G64" s="57">
        <f t="shared" si="0"/>
        <v>0</v>
      </c>
    </row>
    <row r="65" spans="4:7" x14ac:dyDescent="0.35">
      <c r="D65" s="53" t="s">
        <v>178</v>
      </c>
      <c r="E65" s="57">
        <v>0</v>
      </c>
      <c r="F65" s="56">
        <v>0</v>
      </c>
      <c r="G65" s="57">
        <f t="shared" si="0"/>
        <v>0</v>
      </c>
    </row>
    <row r="66" spans="4:7" x14ac:dyDescent="0.35">
      <c r="D66" s="53" t="s">
        <v>179</v>
      </c>
      <c r="E66" s="57">
        <v>1043.49</v>
      </c>
      <c r="F66" s="56">
        <v>1043.49</v>
      </c>
      <c r="G66" s="57">
        <f t="shared" si="0"/>
        <v>0</v>
      </c>
    </row>
    <row r="67" spans="4:7" x14ac:dyDescent="0.35">
      <c r="D67" s="53" t="s">
        <v>180</v>
      </c>
      <c r="E67" s="57">
        <v>0</v>
      </c>
      <c r="F67" s="56">
        <v>0</v>
      </c>
      <c r="G67" s="57">
        <f t="shared" si="0"/>
        <v>0</v>
      </c>
    </row>
    <row r="68" spans="4:7" x14ac:dyDescent="0.35">
      <c r="D68" s="53" t="s">
        <v>181</v>
      </c>
      <c r="E68" s="57">
        <v>1180.53</v>
      </c>
      <c r="F68" s="56">
        <v>1180.53</v>
      </c>
      <c r="G68" s="57">
        <f t="shared" si="0"/>
        <v>0</v>
      </c>
    </row>
    <row r="69" spans="4:7" x14ac:dyDescent="0.35">
      <c r="D69" s="53" t="s">
        <v>182</v>
      </c>
      <c r="E69" s="57">
        <v>30</v>
      </c>
      <c r="F69" s="56">
        <v>30</v>
      </c>
      <c r="G69" s="57">
        <f t="shared" si="0"/>
        <v>0</v>
      </c>
    </row>
    <row r="70" spans="4:7" x14ac:dyDescent="0.35">
      <c r="D70" s="53" t="s">
        <v>183</v>
      </c>
      <c r="E70" s="57">
        <v>359.69</v>
      </c>
      <c r="F70" s="56">
        <v>359.69</v>
      </c>
      <c r="G70" s="57">
        <f t="shared" si="0"/>
        <v>0</v>
      </c>
    </row>
    <row r="71" spans="4:7" x14ac:dyDescent="0.35">
      <c r="D71" s="53" t="s">
        <v>184</v>
      </c>
      <c r="E71" s="57">
        <v>0</v>
      </c>
      <c r="F71" s="56">
        <v>0</v>
      </c>
      <c r="G71" s="57">
        <f t="shared" si="0"/>
        <v>0</v>
      </c>
    </row>
    <row r="72" spans="4:7" x14ac:dyDescent="0.35">
      <c r="D72" s="53" t="s">
        <v>185</v>
      </c>
      <c r="E72" s="57">
        <v>30</v>
      </c>
      <c r="F72" s="56">
        <v>30</v>
      </c>
      <c r="G72" s="57">
        <f t="shared" si="0"/>
        <v>0</v>
      </c>
    </row>
    <row r="73" spans="4:7" x14ac:dyDescent="0.35">
      <c r="D73" s="53" t="s">
        <v>186</v>
      </c>
      <c r="E73" s="57">
        <v>0</v>
      </c>
      <c r="F73" s="56">
        <v>0</v>
      </c>
      <c r="G73" s="57">
        <f t="shared" si="0"/>
        <v>0</v>
      </c>
    </row>
    <row r="74" spans="4:7" x14ac:dyDescent="0.35">
      <c r="D74" s="53" t="s">
        <v>187</v>
      </c>
      <c r="E74" s="57">
        <v>0</v>
      </c>
      <c r="F74" s="56">
        <v>0</v>
      </c>
      <c r="G74" s="57">
        <f t="shared" si="0"/>
        <v>0</v>
      </c>
    </row>
    <row r="75" spans="4:7" x14ac:dyDescent="0.35">
      <c r="D75" s="53" t="s">
        <v>188</v>
      </c>
      <c r="E75" s="57">
        <v>4740.8499999999995</v>
      </c>
      <c r="F75" s="56">
        <v>4740.8499999999985</v>
      </c>
      <c r="G75" s="57">
        <f t="shared" si="0"/>
        <v>0</v>
      </c>
    </row>
    <row r="76" spans="4:7" x14ac:dyDescent="0.35">
      <c r="D76" s="53" t="s">
        <v>189</v>
      </c>
      <c r="E76" s="57">
        <v>1739.31</v>
      </c>
      <c r="F76" s="56">
        <v>1739.31</v>
      </c>
      <c r="G76" s="57">
        <f t="shared" si="0"/>
        <v>0</v>
      </c>
    </row>
    <row r="77" spans="4:7" x14ac:dyDescent="0.35">
      <c r="D77" s="53" t="s">
        <v>190</v>
      </c>
      <c r="E77" s="57">
        <v>30</v>
      </c>
      <c r="F77" s="56">
        <v>30</v>
      </c>
      <c r="G77" s="57">
        <f t="shared" si="0"/>
        <v>0</v>
      </c>
    </row>
    <row r="78" spans="4:7" x14ac:dyDescent="0.35">
      <c r="E78" s="57">
        <v>0</v>
      </c>
    </row>
    <row r="79" spans="4:7" x14ac:dyDescent="0.35">
      <c r="E79" s="57">
        <f>SUM(E18:E77)</f>
        <v>26329.85</v>
      </c>
      <c r="F79" s="57">
        <f>SUM(F18:F77)</f>
        <v>26329.85</v>
      </c>
      <c r="G79" s="57">
        <f>SUM(G18:G77)</f>
        <v>0</v>
      </c>
    </row>
    <row r="81" spans="6:6" x14ac:dyDescent="0.35">
      <c r="F81" s="56">
        <v>26329.85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3:H69"/>
  <sheetViews>
    <sheetView topLeftCell="A46" workbookViewId="0">
      <selection activeCell="B66" sqref="B66"/>
    </sheetView>
  </sheetViews>
  <sheetFormatPr defaultRowHeight="14.5" x14ac:dyDescent="0.35"/>
  <cols>
    <col min="1" max="1" width="19.36328125" bestFit="1" customWidth="1"/>
    <col min="2" max="2" width="15.6328125" bestFit="1" customWidth="1"/>
    <col min="3" max="3" width="12.6328125" bestFit="1" customWidth="1"/>
    <col min="4" max="4" width="10.1796875" bestFit="1" customWidth="1"/>
    <col min="5" max="5" width="10.90625" bestFit="1" customWidth="1"/>
    <col min="6" max="6" width="11.54296875" customWidth="1"/>
    <col min="7" max="7" width="6.7265625" hidden="1" customWidth="1"/>
    <col min="8" max="8" width="11.1796875" bestFit="1" customWidth="1"/>
  </cols>
  <sheetData>
    <row r="3" spans="1:8" hidden="1" x14ac:dyDescent="0.35">
      <c r="A3" s="30" t="s">
        <v>219</v>
      </c>
      <c r="B3" s="30" t="s">
        <v>192</v>
      </c>
    </row>
    <row r="4" spans="1:8" ht="43.5" x14ac:dyDescent="0.35">
      <c r="A4" s="30" t="s">
        <v>130</v>
      </c>
      <c r="B4" s="68" t="s">
        <v>211</v>
      </c>
      <c r="C4" s="68" t="s">
        <v>216</v>
      </c>
      <c r="D4" s="68" t="s">
        <v>217</v>
      </c>
      <c r="E4" s="68" t="s">
        <v>218</v>
      </c>
      <c r="F4" s="68" t="s">
        <v>299</v>
      </c>
      <c r="G4" s="68" t="s">
        <v>326</v>
      </c>
      <c r="H4" s="68" t="s">
        <v>191</v>
      </c>
    </row>
    <row r="5" spans="1:8" x14ac:dyDescent="0.35">
      <c r="A5" s="53" t="s">
        <v>131</v>
      </c>
      <c r="B5" s="54">
        <v>7667.04</v>
      </c>
      <c r="C5" s="54">
        <v>4802.8</v>
      </c>
      <c r="D5" s="54">
        <v>910.61</v>
      </c>
      <c r="E5" s="54">
        <v>116.1</v>
      </c>
      <c r="F5" s="54">
        <v>234</v>
      </c>
      <c r="G5" s="54"/>
      <c r="H5" s="54">
        <v>13730.550000000001</v>
      </c>
    </row>
    <row r="6" spans="1:8" x14ac:dyDescent="0.35">
      <c r="A6" s="53" t="s">
        <v>132</v>
      </c>
      <c r="B6" s="54">
        <v>7667.04</v>
      </c>
      <c r="C6" s="54">
        <v>12924.8</v>
      </c>
      <c r="D6" s="54">
        <v>423.93</v>
      </c>
      <c r="E6" s="54"/>
      <c r="F6" s="54">
        <v>635.94000000000005</v>
      </c>
      <c r="G6" s="54"/>
      <c r="H6" s="54">
        <v>21651.71</v>
      </c>
    </row>
    <row r="7" spans="1:8" x14ac:dyDescent="0.35">
      <c r="A7" s="53" t="s">
        <v>133</v>
      </c>
      <c r="B7" s="54">
        <v>7667.04</v>
      </c>
      <c r="C7" s="54">
        <v>7668</v>
      </c>
      <c r="D7" s="54">
        <v>30</v>
      </c>
      <c r="E7" s="54"/>
      <c r="F7" s="54">
        <v>391.88</v>
      </c>
      <c r="G7" s="54"/>
      <c r="H7" s="54">
        <v>15756.92</v>
      </c>
    </row>
    <row r="8" spans="1:8" x14ac:dyDescent="0.35">
      <c r="A8" s="53" t="s">
        <v>134</v>
      </c>
      <c r="B8" s="54">
        <v>7667.04</v>
      </c>
      <c r="C8" s="54">
        <v>6173.76</v>
      </c>
      <c r="D8" s="54">
        <v>30</v>
      </c>
      <c r="E8" s="54"/>
      <c r="F8" s="54">
        <v>638.16999999999996</v>
      </c>
      <c r="G8" s="54"/>
      <c r="H8" s="54">
        <v>14508.97</v>
      </c>
    </row>
    <row r="9" spans="1:8" x14ac:dyDescent="0.35">
      <c r="A9" s="53" t="s">
        <v>135</v>
      </c>
      <c r="B9" s="54">
        <v>7667.04</v>
      </c>
      <c r="C9" s="54">
        <v>4493.6100000000006</v>
      </c>
      <c r="D9" s="54"/>
      <c r="E9" s="54"/>
      <c r="F9" s="54">
        <v>484.61999999999995</v>
      </c>
      <c r="G9" s="54"/>
      <c r="H9" s="54">
        <v>12645.270000000002</v>
      </c>
    </row>
    <row r="10" spans="1:8" x14ac:dyDescent="0.35">
      <c r="A10" s="53" t="s">
        <v>136</v>
      </c>
      <c r="B10" s="54">
        <v>7667.04</v>
      </c>
      <c r="C10" s="54"/>
      <c r="D10" s="54"/>
      <c r="E10" s="54"/>
      <c r="F10" s="54">
        <v>222</v>
      </c>
      <c r="G10" s="54"/>
      <c r="H10" s="54">
        <v>7889.04</v>
      </c>
    </row>
    <row r="11" spans="1:8" x14ac:dyDescent="0.35">
      <c r="A11" s="53" t="s">
        <v>137</v>
      </c>
      <c r="B11" s="54">
        <v>7667.04</v>
      </c>
      <c r="C11" s="54">
        <v>7358.81</v>
      </c>
      <c r="D11" s="54">
        <v>57.1</v>
      </c>
      <c r="E11" s="54"/>
      <c r="F11" s="54">
        <v>222</v>
      </c>
      <c r="G11" s="54"/>
      <c r="H11" s="54">
        <v>15304.95</v>
      </c>
    </row>
    <row r="12" spans="1:8" x14ac:dyDescent="0.35">
      <c r="A12" s="53" t="s">
        <v>138</v>
      </c>
      <c r="B12" s="54">
        <v>7667.04</v>
      </c>
      <c r="C12" s="54">
        <v>7668</v>
      </c>
      <c r="D12" s="54">
        <v>49</v>
      </c>
      <c r="E12" s="54"/>
      <c r="F12" s="54">
        <v>637.44000000000005</v>
      </c>
      <c r="G12" s="54"/>
      <c r="H12" s="54">
        <v>16021.480000000001</v>
      </c>
    </row>
    <row r="13" spans="1:8" x14ac:dyDescent="0.35">
      <c r="A13" s="53" t="s">
        <v>139</v>
      </c>
      <c r="B13" s="54">
        <v>762.58</v>
      </c>
      <c r="C13" s="54">
        <v>508.45</v>
      </c>
      <c r="D13" s="54"/>
      <c r="E13" s="54"/>
      <c r="F13" s="54">
        <v>136.66999999999999</v>
      </c>
      <c r="G13" s="54"/>
      <c r="H13" s="54">
        <v>1407.7</v>
      </c>
    </row>
    <row r="14" spans="1:8" x14ac:dyDescent="0.35">
      <c r="A14" s="53" t="s">
        <v>140</v>
      </c>
      <c r="B14" s="54">
        <v>762.57999999999993</v>
      </c>
      <c r="C14" s="54">
        <v>1017.1099999999999</v>
      </c>
      <c r="D14" s="54"/>
      <c r="E14" s="54"/>
      <c r="F14" s="54">
        <v>263.64999999999998</v>
      </c>
      <c r="G14" s="54"/>
      <c r="H14" s="54">
        <v>2043.3399999999997</v>
      </c>
    </row>
    <row r="15" spans="1:8" x14ac:dyDescent="0.35">
      <c r="A15" s="53" t="s">
        <v>141</v>
      </c>
      <c r="B15" s="54">
        <v>6904.46</v>
      </c>
      <c r="C15" s="54"/>
      <c r="D15" s="54"/>
      <c r="E15" s="54"/>
      <c r="F15" s="54">
        <v>148</v>
      </c>
      <c r="G15" s="54"/>
      <c r="H15" s="54">
        <v>7052.46</v>
      </c>
    </row>
    <row r="16" spans="1:8" x14ac:dyDescent="0.35">
      <c r="A16" s="53" t="s">
        <v>142</v>
      </c>
      <c r="B16" s="54">
        <v>7667.04</v>
      </c>
      <c r="C16" s="54">
        <v>5421.1900000000005</v>
      </c>
      <c r="D16" s="54">
        <v>281.60000000000002</v>
      </c>
      <c r="E16" s="54"/>
      <c r="F16" s="54">
        <v>154</v>
      </c>
      <c r="G16" s="54"/>
      <c r="H16" s="54">
        <v>13523.83</v>
      </c>
    </row>
    <row r="17" spans="1:8" x14ac:dyDescent="0.35">
      <c r="A17" s="53" t="s">
        <v>143</v>
      </c>
      <c r="B17" s="54">
        <v>7667.04</v>
      </c>
      <c r="C17" s="54">
        <v>12240.960000000001</v>
      </c>
      <c r="D17" s="54">
        <v>911.34</v>
      </c>
      <c r="E17" s="54">
        <v>548.16</v>
      </c>
      <c r="F17" s="54">
        <v>546.06000000000006</v>
      </c>
      <c r="G17" s="54"/>
      <c r="H17" s="54">
        <v>21913.56</v>
      </c>
    </row>
    <row r="18" spans="1:8" x14ac:dyDescent="0.35">
      <c r="A18" s="53" t="s">
        <v>144</v>
      </c>
      <c r="B18" s="54">
        <v>7667.04</v>
      </c>
      <c r="C18" s="54">
        <v>10226.039999999999</v>
      </c>
      <c r="D18" s="54">
        <v>49.8</v>
      </c>
      <c r="E18" s="54"/>
      <c r="F18" s="54">
        <v>637.44000000000005</v>
      </c>
      <c r="G18" s="54"/>
      <c r="H18" s="54">
        <v>18580.319999999996</v>
      </c>
    </row>
    <row r="19" spans="1:8" x14ac:dyDescent="0.35">
      <c r="A19" s="53" t="s">
        <v>145</v>
      </c>
      <c r="B19" s="54">
        <v>7667.04</v>
      </c>
      <c r="C19" s="54">
        <v>4802.8</v>
      </c>
      <c r="D19" s="54">
        <v>206.2</v>
      </c>
      <c r="E19" s="54"/>
      <c r="F19" s="54">
        <v>222</v>
      </c>
      <c r="G19" s="54"/>
      <c r="H19" s="54">
        <v>12898.04</v>
      </c>
    </row>
    <row r="20" spans="1:8" x14ac:dyDescent="0.35">
      <c r="A20" s="53" t="s">
        <v>146</v>
      </c>
      <c r="B20" s="54">
        <v>7667.04</v>
      </c>
      <c r="C20" s="54">
        <v>9916.6</v>
      </c>
      <c r="D20" s="54">
        <v>260.5</v>
      </c>
      <c r="E20" s="54">
        <v>256.74</v>
      </c>
      <c r="F20" s="54">
        <v>330.72999999999996</v>
      </c>
      <c r="G20" s="54"/>
      <c r="H20" s="54">
        <v>18431.61</v>
      </c>
    </row>
    <row r="21" spans="1:8" x14ac:dyDescent="0.35">
      <c r="A21" s="53" t="s">
        <v>147</v>
      </c>
      <c r="B21" s="54">
        <v>762.57999999999993</v>
      </c>
      <c r="C21" s="54">
        <v>1217.51</v>
      </c>
      <c r="D21" s="54">
        <v>35.4</v>
      </c>
      <c r="E21" s="54"/>
      <c r="F21" s="54">
        <v>146.58000000000001</v>
      </c>
      <c r="G21" s="54"/>
      <c r="H21" s="54">
        <v>2162.0700000000002</v>
      </c>
    </row>
    <row r="22" spans="1:8" x14ac:dyDescent="0.35">
      <c r="A22" s="53" t="s">
        <v>148</v>
      </c>
      <c r="B22" s="54">
        <v>7667.04</v>
      </c>
      <c r="C22" s="54">
        <v>7358.81</v>
      </c>
      <c r="D22" s="54"/>
      <c r="E22" s="54"/>
      <c r="F22" s="54">
        <v>222</v>
      </c>
      <c r="G22" s="54"/>
      <c r="H22" s="54">
        <v>15247.85</v>
      </c>
    </row>
    <row r="23" spans="1:8" x14ac:dyDescent="0.35">
      <c r="A23" s="53" t="s">
        <v>149</v>
      </c>
      <c r="B23" s="54">
        <v>7667.04</v>
      </c>
      <c r="C23" s="54">
        <v>3291</v>
      </c>
      <c r="D23" s="54">
        <v>316.5</v>
      </c>
      <c r="E23" s="54">
        <v>101</v>
      </c>
      <c r="F23" s="54">
        <v>222</v>
      </c>
      <c r="G23" s="54"/>
      <c r="H23" s="54">
        <v>11597.54</v>
      </c>
    </row>
    <row r="24" spans="1:8" x14ac:dyDescent="0.35">
      <c r="A24" s="53" t="s">
        <v>150</v>
      </c>
      <c r="B24" s="54">
        <v>6904.46</v>
      </c>
      <c r="C24" s="54"/>
      <c r="D24" s="54"/>
      <c r="E24" s="54"/>
      <c r="F24" s="54">
        <v>148</v>
      </c>
      <c r="G24" s="54"/>
      <c r="H24" s="54">
        <v>7052.46</v>
      </c>
    </row>
    <row r="25" spans="1:8" x14ac:dyDescent="0.35">
      <c r="A25" s="53" t="s">
        <v>151</v>
      </c>
      <c r="B25" s="54">
        <v>7667.04</v>
      </c>
      <c r="C25" s="54">
        <v>28121.039999999994</v>
      </c>
      <c r="D25" s="54">
        <v>5133.8700000000008</v>
      </c>
      <c r="E25" s="54">
        <v>791.25</v>
      </c>
      <c r="F25" s="54">
        <v>586.11999999999989</v>
      </c>
      <c r="G25" s="54"/>
      <c r="H25" s="54">
        <v>42299.32</v>
      </c>
    </row>
    <row r="26" spans="1:8" x14ac:dyDescent="0.35">
      <c r="A26" s="53" t="s">
        <v>152</v>
      </c>
      <c r="B26" s="54">
        <v>7667.04</v>
      </c>
      <c r="C26" s="54">
        <v>7668</v>
      </c>
      <c r="D26" s="54">
        <v>830.23</v>
      </c>
      <c r="E26" s="54">
        <v>226.74</v>
      </c>
      <c r="F26" s="54">
        <v>457.55999999999995</v>
      </c>
      <c r="G26" s="54"/>
      <c r="H26" s="54">
        <v>16849.570000000003</v>
      </c>
    </row>
    <row r="27" spans="1:8" x14ac:dyDescent="0.35">
      <c r="A27" s="53" t="s">
        <v>153</v>
      </c>
      <c r="B27" s="54">
        <v>7667.04</v>
      </c>
      <c r="C27" s="54">
        <v>5112</v>
      </c>
      <c r="D27" s="54">
        <v>70</v>
      </c>
      <c r="E27" s="54"/>
      <c r="F27" s="54">
        <v>456.05999999999995</v>
      </c>
      <c r="G27" s="54"/>
      <c r="H27" s="54">
        <v>13305.1</v>
      </c>
    </row>
    <row r="28" spans="1:8" x14ac:dyDescent="0.35">
      <c r="A28" s="53" t="s">
        <v>154</v>
      </c>
      <c r="B28" s="54">
        <v>7667.04</v>
      </c>
      <c r="C28" s="54"/>
      <c r="D28" s="54">
        <v>30</v>
      </c>
      <c r="E28" s="54"/>
      <c r="F28" s="54">
        <v>357.02</v>
      </c>
      <c r="G28" s="54"/>
      <c r="H28" s="54">
        <v>8054.0599999999995</v>
      </c>
    </row>
    <row r="29" spans="1:8" x14ac:dyDescent="0.35">
      <c r="A29" s="53" t="s">
        <v>155</v>
      </c>
      <c r="B29" s="54">
        <v>6904.46</v>
      </c>
      <c r="C29" s="54"/>
      <c r="D29" s="54"/>
      <c r="E29" s="54"/>
      <c r="F29" s="54">
        <v>156.5</v>
      </c>
      <c r="G29" s="54"/>
      <c r="H29" s="54">
        <v>7060.96</v>
      </c>
    </row>
    <row r="30" spans="1:8" x14ac:dyDescent="0.35">
      <c r="A30" s="53" t="s">
        <v>156</v>
      </c>
      <c r="B30" s="54">
        <v>7667.04</v>
      </c>
      <c r="C30" s="54">
        <v>2246.81</v>
      </c>
      <c r="D30" s="54">
        <v>16.5</v>
      </c>
      <c r="E30" s="54"/>
      <c r="F30" s="54">
        <v>401.88</v>
      </c>
      <c r="G30" s="54"/>
      <c r="H30" s="54">
        <v>10332.23</v>
      </c>
    </row>
    <row r="31" spans="1:8" x14ac:dyDescent="0.35">
      <c r="A31" s="53" t="s">
        <v>157</v>
      </c>
      <c r="B31" s="54">
        <v>7667.04</v>
      </c>
      <c r="C31" s="54">
        <v>11378.59</v>
      </c>
      <c r="D31" s="54">
        <v>998.18</v>
      </c>
      <c r="E31" s="54"/>
      <c r="F31" s="54">
        <v>483.11999999999995</v>
      </c>
      <c r="G31" s="54"/>
      <c r="H31" s="54">
        <v>20526.93</v>
      </c>
    </row>
    <row r="32" spans="1:8" x14ac:dyDescent="0.35">
      <c r="A32" s="53" t="s">
        <v>158</v>
      </c>
      <c r="B32" s="54">
        <v>7667.04</v>
      </c>
      <c r="C32" s="54">
        <v>2246.81</v>
      </c>
      <c r="D32" s="54">
        <v>41.2</v>
      </c>
      <c r="E32" s="54"/>
      <c r="F32" s="54">
        <v>222</v>
      </c>
      <c r="G32" s="54"/>
      <c r="H32" s="54">
        <v>10177.050000000001</v>
      </c>
    </row>
    <row r="33" spans="1:8" x14ac:dyDescent="0.35">
      <c r="A33" s="53" t="s">
        <v>159</v>
      </c>
      <c r="B33" s="54">
        <v>7667.04</v>
      </c>
      <c r="C33" s="54">
        <v>2246.81</v>
      </c>
      <c r="D33" s="54"/>
      <c r="E33" s="54"/>
      <c r="F33" s="54">
        <v>634.44000000000005</v>
      </c>
      <c r="G33" s="54"/>
      <c r="H33" s="54">
        <v>10548.29</v>
      </c>
    </row>
    <row r="34" spans="1:8" x14ac:dyDescent="0.35">
      <c r="A34" s="53" t="s">
        <v>160</v>
      </c>
      <c r="B34" s="54">
        <v>7667.04</v>
      </c>
      <c r="C34" s="54">
        <v>4802.8</v>
      </c>
      <c r="D34" s="54"/>
      <c r="E34" s="54"/>
      <c r="F34" s="54">
        <v>232.5</v>
      </c>
      <c r="G34" s="54"/>
      <c r="H34" s="54">
        <v>12702.34</v>
      </c>
    </row>
    <row r="35" spans="1:8" x14ac:dyDescent="0.35">
      <c r="A35" s="53" t="s">
        <v>161</v>
      </c>
      <c r="B35" s="54">
        <v>7667.04</v>
      </c>
      <c r="C35" s="54">
        <v>12240.960000000001</v>
      </c>
      <c r="D35" s="54">
        <v>295.60000000000002</v>
      </c>
      <c r="E35" s="54"/>
      <c r="F35" s="54">
        <v>102</v>
      </c>
      <c r="G35" s="54"/>
      <c r="H35" s="54">
        <v>20305.599999999999</v>
      </c>
    </row>
    <row r="36" spans="1:8" x14ac:dyDescent="0.35">
      <c r="A36" s="53" t="s">
        <v>162</v>
      </c>
      <c r="B36" s="54">
        <v>7667.04</v>
      </c>
      <c r="C36" s="54">
        <v>10226.039999999999</v>
      </c>
      <c r="D36" s="54"/>
      <c r="E36" s="54"/>
      <c r="F36" s="54">
        <v>337.55999999999995</v>
      </c>
      <c r="G36" s="54"/>
      <c r="H36" s="54">
        <v>18230.64</v>
      </c>
    </row>
    <row r="37" spans="1:8" x14ac:dyDescent="0.35">
      <c r="A37" s="53" t="s">
        <v>163</v>
      </c>
      <c r="B37" s="54">
        <v>6904.46</v>
      </c>
      <c r="C37" s="54">
        <v>2246.81</v>
      </c>
      <c r="D37" s="54"/>
      <c r="E37" s="54"/>
      <c r="F37" s="54">
        <v>148</v>
      </c>
      <c r="G37" s="54"/>
      <c r="H37" s="54">
        <v>9299.27</v>
      </c>
    </row>
    <row r="38" spans="1:8" x14ac:dyDescent="0.35">
      <c r="A38" s="53" t="s">
        <v>164</v>
      </c>
      <c r="B38" s="54">
        <v>7667.04</v>
      </c>
      <c r="C38" s="54">
        <v>2246.81</v>
      </c>
      <c r="D38" s="54"/>
      <c r="E38" s="54"/>
      <c r="F38" s="54">
        <v>457.55999999999995</v>
      </c>
      <c r="G38" s="54"/>
      <c r="H38" s="54">
        <v>10371.41</v>
      </c>
    </row>
    <row r="39" spans="1:8" x14ac:dyDescent="0.35">
      <c r="A39" s="53" t="s">
        <v>165</v>
      </c>
      <c r="B39" s="54">
        <v>7667.04</v>
      </c>
      <c r="C39" s="54">
        <v>5112</v>
      </c>
      <c r="D39" s="54">
        <v>177.12</v>
      </c>
      <c r="E39" s="54">
        <v>179.4</v>
      </c>
      <c r="F39" s="54">
        <v>401.88</v>
      </c>
      <c r="G39" s="54"/>
      <c r="H39" s="54">
        <v>13537.44</v>
      </c>
    </row>
    <row r="40" spans="1:8" x14ac:dyDescent="0.35">
      <c r="A40" s="53" t="s">
        <v>166</v>
      </c>
      <c r="B40" s="54">
        <v>6904.46</v>
      </c>
      <c r="C40" s="54">
        <v>2246.81</v>
      </c>
      <c r="D40" s="54"/>
      <c r="E40" s="54"/>
      <c r="F40" s="54">
        <v>148</v>
      </c>
      <c r="G40" s="54"/>
      <c r="H40" s="54">
        <v>9299.27</v>
      </c>
    </row>
    <row r="41" spans="1:8" x14ac:dyDescent="0.35">
      <c r="A41" s="53" t="s">
        <v>167</v>
      </c>
      <c r="B41" s="54">
        <v>762.57999999999993</v>
      </c>
      <c r="C41" s="54">
        <v>254.23</v>
      </c>
      <c r="D41" s="54"/>
      <c r="E41" s="54"/>
      <c r="F41" s="54">
        <v>145</v>
      </c>
      <c r="G41" s="54"/>
      <c r="H41" s="54">
        <v>1161.81</v>
      </c>
    </row>
    <row r="42" spans="1:8" x14ac:dyDescent="0.35">
      <c r="A42" s="53" t="s">
        <v>168</v>
      </c>
      <c r="B42" s="54">
        <v>6904.46</v>
      </c>
      <c r="C42" s="54"/>
      <c r="D42" s="54"/>
      <c r="E42" s="54"/>
      <c r="F42" s="54">
        <v>148</v>
      </c>
      <c r="G42" s="54"/>
      <c r="H42" s="54">
        <v>7052.46</v>
      </c>
    </row>
    <row r="43" spans="1:8" x14ac:dyDescent="0.35">
      <c r="A43" s="53" t="s">
        <v>169</v>
      </c>
      <c r="B43" s="54">
        <v>927.46</v>
      </c>
      <c r="C43" s="54"/>
      <c r="D43" s="54"/>
      <c r="E43" s="54"/>
      <c r="F43" s="54">
        <v>223.47</v>
      </c>
      <c r="G43" s="54"/>
      <c r="H43" s="54">
        <v>1150.93</v>
      </c>
    </row>
    <row r="44" spans="1:8" x14ac:dyDescent="0.35">
      <c r="A44" s="53" t="s">
        <v>170</v>
      </c>
      <c r="B44" s="54">
        <v>7667.04</v>
      </c>
      <c r="C44" s="54">
        <v>5939.21</v>
      </c>
      <c r="D44" s="54"/>
      <c r="E44" s="54"/>
      <c r="F44" s="54">
        <v>637.44000000000005</v>
      </c>
      <c r="G44" s="54"/>
      <c r="H44" s="54">
        <v>14243.69</v>
      </c>
    </row>
    <row r="45" spans="1:8" x14ac:dyDescent="0.35">
      <c r="A45" s="53" t="s">
        <v>171</v>
      </c>
      <c r="B45" s="54">
        <v>7667.04</v>
      </c>
      <c r="C45" s="54">
        <v>6173.7599999999984</v>
      </c>
      <c r="D45" s="54">
        <v>151.1</v>
      </c>
      <c r="E45" s="54"/>
      <c r="F45" s="54">
        <v>401.88</v>
      </c>
      <c r="G45" s="54"/>
      <c r="H45" s="54">
        <v>14393.779999999999</v>
      </c>
    </row>
    <row r="46" spans="1:8" x14ac:dyDescent="0.35">
      <c r="A46" s="53" t="s">
        <v>172</v>
      </c>
      <c r="B46" s="54">
        <v>7667.04</v>
      </c>
      <c r="C46" s="54">
        <v>12240.960000000001</v>
      </c>
      <c r="D46" s="54">
        <v>417.2</v>
      </c>
      <c r="E46" s="54"/>
      <c r="F46" s="54">
        <v>222</v>
      </c>
      <c r="G46" s="54"/>
      <c r="H46" s="54">
        <v>20547.2</v>
      </c>
    </row>
    <row r="47" spans="1:8" x14ac:dyDescent="0.35">
      <c r="A47" s="53" t="s">
        <v>173</v>
      </c>
      <c r="B47" s="54">
        <v>762.57999999999993</v>
      </c>
      <c r="C47" s="54">
        <v>614.03</v>
      </c>
      <c r="D47" s="54"/>
      <c r="E47" s="54"/>
      <c r="F47" s="54">
        <v>199.91</v>
      </c>
      <c r="G47" s="54"/>
      <c r="H47" s="54">
        <v>1576.52</v>
      </c>
    </row>
    <row r="48" spans="1:8" x14ac:dyDescent="0.35">
      <c r="A48" s="53" t="s">
        <v>174</v>
      </c>
      <c r="B48" s="54">
        <v>7667.04</v>
      </c>
      <c r="C48" s="54">
        <v>12240.960000000001</v>
      </c>
      <c r="D48" s="54">
        <v>1985.59</v>
      </c>
      <c r="E48" s="54">
        <v>471.9</v>
      </c>
      <c r="F48" s="54">
        <v>222</v>
      </c>
      <c r="G48" s="54"/>
      <c r="H48" s="54">
        <v>22587.49</v>
      </c>
    </row>
    <row r="49" spans="1:8" x14ac:dyDescent="0.35">
      <c r="A49" s="53" t="s">
        <v>175</v>
      </c>
      <c r="B49" s="54">
        <v>7667.04</v>
      </c>
      <c r="C49" s="54">
        <v>12240.960000000001</v>
      </c>
      <c r="D49" s="54">
        <v>547.91999999999996</v>
      </c>
      <c r="E49" s="54">
        <v>131.6</v>
      </c>
      <c r="F49" s="54">
        <v>655.44</v>
      </c>
      <c r="G49" s="54"/>
      <c r="H49" s="54">
        <v>21242.959999999995</v>
      </c>
    </row>
    <row r="50" spans="1:8" x14ac:dyDescent="0.35">
      <c r="A50" s="53" t="s">
        <v>176</v>
      </c>
      <c r="B50" s="54">
        <v>7667.04</v>
      </c>
      <c r="C50" s="54">
        <v>7668</v>
      </c>
      <c r="D50" s="54"/>
      <c r="E50" s="54"/>
      <c r="F50" s="54">
        <v>535.44000000000005</v>
      </c>
      <c r="G50" s="54"/>
      <c r="H50" s="54">
        <v>15870.480000000001</v>
      </c>
    </row>
    <row r="51" spans="1:8" x14ac:dyDescent="0.35">
      <c r="A51" s="53" t="s">
        <v>177</v>
      </c>
      <c r="B51" s="54">
        <v>7667.04</v>
      </c>
      <c r="C51" s="54">
        <v>309.19</v>
      </c>
      <c r="D51" s="54">
        <v>96.6</v>
      </c>
      <c r="E51" s="54"/>
      <c r="F51" s="54">
        <v>637.44000000000005</v>
      </c>
      <c r="G51" s="54"/>
      <c r="H51" s="54">
        <v>8710.27</v>
      </c>
    </row>
    <row r="52" spans="1:8" x14ac:dyDescent="0.35">
      <c r="A52" s="53" t="s">
        <v>178</v>
      </c>
      <c r="B52" s="54">
        <v>7667.04</v>
      </c>
      <c r="C52" s="54">
        <v>6173.7599999999984</v>
      </c>
      <c r="D52" s="54"/>
      <c r="E52" s="54"/>
      <c r="F52" s="54">
        <v>630.44000000000005</v>
      </c>
      <c r="G52" s="54"/>
      <c r="H52" s="54">
        <v>14471.24</v>
      </c>
    </row>
    <row r="53" spans="1:8" x14ac:dyDescent="0.35">
      <c r="A53" s="53" t="s">
        <v>179</v>
      </c>
      <c r="B53" s="54">
        <v>7667.04</v>
      </c>
      <c r="C53" s="54">
        <v>5112</v>
      </c>
      <c r="D53" s="54">
        <v>584.25</v>
      </c>
      <c r="E53" s="54">
        <v>459.24</v>
      </c>
      <c r="F53" s="54">
        <v>222</v>
      </c>
      <c r="G53" s="54"/>
      <c r="H53" s="54">
        <v>14044.53</v>
      </c>
    </row>
    <row r="54" spans="1:8" x14ac:dyDescent="0.35">
      <c r="A54" s="53" t="s">
        <v>180</v>
      </c>
      <c r="B54" s="54">
        <v>6904.46</v>
      </c>
      <c r="C54" s="54"/>
      <c r="D54" s="54"/>
      <c r="E54" s="54"/>
      <c r="F54" s="54">
        <v>148</v>
      </c>
      <c r="G54" s="54"/>
      <c r="H54" s="54">
        <v>7052.46</v>
      </c>
    </row>
    <row r="55" spans="1:8" x14ac:dyDescent="0.35">
      <c r="A55" s="53" t="s">
        <v>181</v>
      </c>
      <c r="B55" s="54">
        <v>7667.04</v>
      </c>
      <c r="C55" s="54">
        <v>2556</v>
      </c>
      <c r="D55" s="54">
        <v>1180.53</v>
      </c>
      <c r="E55" s="54"/>
      <c r="F55" s="54">
        <v>666.56999999999994</v>
      </c>
      <c r="G55" s="54"/>
      <c r="H55" s="54">
        <v>12070.140000000001</v>
      </c>
    </row>
    <row r="56" spans="1:8" x14ac:dyDescent="0.35">
      <c r="A56" s="53" t="s">
        <v>182</v>
      </c>
      <c r="B56" s="54">
        <v>7667.04</v>
      </c>
      <c r="C56" s="54"/>
      <c r="D56" s="54">
        <v>30</v>
      </c>
      <c r="E56" s="54"/>
      <c r="F56" s="54">
        <v>457.55999999999995</v>
      </c>
      <c r="G56" s="54"/>
      <c r="H56" s="54">
        <v>8154.6</v>
      </c>
    </row>
    <row r="57" spans="1:8" x14ac:dyDescent="0.35">
      <c r="A57" s="53" t="s">
        <v>183</v>
      </c>
      <c r="B57" s="54">
        <v>7667.04</v>
      </c>
      <c r="C57" s="54">
        <v>10226.039999999999</v>
      </c>
      <c r="D57" s="54">
        <v>359.69</v>
      </c>
      <c r="E57" s="54"/>
      <c r="F57" s="54">
        <v>337.55999999999995</v>
      </c>
      <c r="G57" s="54"/>
      <c r="H57" s="54">
        <v>18590.329999999998</v>
      </c>
    </row>
    <row r="58" spans="1:8" x14ac:dyDescent="0.35">
      <c r="A58" s="53" t="s">
        <v>184</v>
      </c>
      <c r="B58" s="54">
        <v>7667.04</v>
      </c>
      <c r="C58" s="54">
        <v>4802.8</v>
      </c>
      <c r="D58" s="54"/>
      <c r="E58" s="54"/>
      <c r="F58" s="54">
        <v>222</v>
      </c>
      <c r="G58" s="54"/>
      <c r="H58" s="54">
        <v>12691.84</v>
      </c>
    </row>
    <row r="59" spans="1:8" x14ac:dyDescent="0.35">
      <c r="A59" s="53" t="s">
        <v>185</v>
      </c>
      <c r="B59" s="54">
        <v>7667.04</v>
      </c>
      <c r="C59" s="54">
        <v>5112</v>
      </c>
      <c r="D59" s="54">
        <v>30</v>
      </c>
      <c r="E59" s="54"/>
      <c r="F59" s="54">
        <v>217.5</v>
      </c>
      <c r="G59" s="54"/>
      <c r="H59" s="54">
        <v>13026.54</v>
      </c>
    </row>
    <row r="60" spans="1:8" x14ac:dyDescent="0.35">
      <c r="A60" s="53" t="s">
        <v>186</v>
      </c>
      <c r="B60" s="54">
        <v>7667.04</v>
      </c>
      <c r="C60" s="54">
        <v>2246.81</v>
      </c>
      <c r="D60" s="54"/>
      <c r="E60" s="54"/>
      <c r="F60" s="54">
        <v>215</v>
      </c>
      <c r="G60" s="54"/>
      <c r="H60" s="54">
        <v>10128.85</v>
      </c>
    </row>
    <row r="61" spans="1:8" x14ac:dyDescent="0.35">
      <c r="A61" s="53" t="s">
        <v>187</v>
      </c>
      <c r="B61" s="54">
        <v>7667.04</v>
      </c>
      <c r="C61" s="54">
        <v>5112</v>
      </c>
      <c r="D61" s="54"/>
      <c r="E61" s="54"/>
      <c r="F61" s="54">
        <v>219</v>
      </c>
      <c r="G61" s="54"/>
      <c r="H61" s="54">
        <v>12998.04</v>
      </c>
    </row>
    <row r="62" spans="1:8" x14ac:dyDescent="0.35">
      <c r="A62" s="53" t="s">
        <v>188</v>
      </c>
      <c r="B62" s="54">
        <v>7667.04</v>
      </c>
      <c r="C62" s="54">
        <v>17210.2</v>
      </c>
      <c r="D62" s="54">
        <v>3892.2099999999996</v>
      </c>
      <c r="E62" s="54">
        <v>848.64</v>
      </c>
      <c r="F62" s="54">
        <v>637.44000000000005</v>
      </c>
      <c r="G62" s="54"/>
      <c r="H62" s="54">
        <v>30255.53</v>
      </c>
    </row>
    <row r="63" spans="1:8" x14ac:dyDescent="0.35">
      <c r="A63" s="53" t="s">
        <v>189</v>
      </c>
      <c r="B63" s="54">
        <v>7667.04</v>
      </c>
      <c r="C63" s="54">
        <v>6173.7599999999984</v>
      </c>
      <c r="D63" s="54">
        <v>1256.03</v>
      </c>
      <c r="E63" s="54">
        <v>483.28000000000003</v>
      </c>
      <c r="F63" s="54">
        <v>457.55999999999995</v>
      </c>
      <c r="G63" s="54"/>
      <c r="H63" s="54">
        <v>16037.67</v>
      </c>
    </row>
    <row r="64" spans="1:8" x14ac:dyDescent="0.35">
      <c r="A64" s="53" t="s">
        <v>190</v>
      </c>
      <c r="B64" s="54">
        <v>7667.04</v>
      </c>
      <c r="C64" s="54">
        <v>7668</v>
      </c>
      <c r="D64" s="54">
        <v>30</v>
      </c>
      <c r="E64" s="54"/>
      <c r="F64" s="54">
        <v>450.55999999999995</v>
      </c>
      <c r="G64" s="54"/>
      <c r="H64" s="54">
        <v>15815.6</v>
      </c>
    </row>
    <row r="65" spans="1:8" hidden="1" x14ac:dyDescent="0.35">
      <c r="A65" s="31" t="s">
        <v>326</v>
      </c>
      <c r="B65" s="54"/>
      <c r="C65" s="54"/>
      <c r="D65" s="54"/>
      <c r="E65" s="54"/>
      <c r="F65" s="54"/>
      <c r="G65" s="54"/>
      <c r="H65" s="54"/>
    </row>
    <row r="66" spans="1:8" x14ac:dyDescent="0.35">
      <c r="A66" s="53" t="s">
        <v>191</v>
      </c>
      <c r="B66" s="54">
        <v>413422.45999999967</v>
      </c>
      <c r="C66" s="54">
        <v>335307.2099999999</v>
      </c>
      <c r="D66" s="54">
        <v>21715.800000000003</v>
      </c>
      <c r="E66" s="54">
        <v>4614.05</v>
      </c>
      <c r="F66" s="54">
        <v>21134.590000000004</v>
      </c>
      <c r="G66" s="54"/>
      <c r="H66" s="54">
        <v>796194.10999999987</v>
      </c>
    </row>
    <row r="67" spans="1:8" x14ac:dyDescent="0.35">
      <c r="A67" s="49"/>
    </row>
    <row r="68" spans="1:8" x14ac:dyDescent="0.35">
      <c r="A68" s="31"/>
    </row>
    <row r="69" spans="1:8" x14ac:dyDescent="0.35">
      <c r="A69" s="31"/>
    </row>
  </sheetData>
  <pageMargins left="0.70866141732283472" right="0.70866141732283472" top="0.15748031496062992" bottom="0.15748031496062992" header="0.31496062992125984" footer="0.31496062992125984"/>
  <pageSetup paperSize="9" scale="81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92D050"/>
  </sheetPr>
  <dimension ref="A1:D343"/>
  <sheetViews>
    <sheetView workbookViewId="0">
      <selection activeCell="B116" sqref="B116:B252"/>
    </sheetView>
  </sheetViews>
  <sheetFormatPr defaultRowHeight="14.5" x14ac:dyDescent="0.35"/>
  <cols>
    <col min="1" max="1" width="20.26953125" bestFit="1" customWidth="1"/>
    <col min="2" max="2" width="12" style="33" bestFit="1" customWidth="1"/>
    <col min="3" max="3" width="54.7265625" bestFit="1" customWidth="1"/>
    <col min="4" max="4" width="29.81640625" bestFit="1" customWidth="1"/>
  </cols>
  <sheetData>
    <row r="1" spans="1:4" x14ac:dyDescent="0.35">
      <c r="A1" s="35" t="s">
        <v>0</v>
      </c>
      <c r="B1" s="36" t="s">
        <v>213</v>
      </c>
      <c r="C1" s="37" t="s">
        <v>215</v>
      </c>
      <c r="D1" s="38" t="s">
        <v>214</v>
      </c>
    </row>
    <row r="2" spans="1:4" hidden="1" x14ac:dyDescent="0.35">
      <c r="A2" s="39" t="s">
        <v>131</v>
      </c>
      <c r="B2" s="40">
        <v>7667.04</v>
      </c>
      <c r="C2" s="41" t="s">
        <v>128</v>
      </c>
      <c r="D2" s="42" t="s">
        <v>211</v>
      </c>
    </row>
    <row r="3" spans="1:4" x14ac:dyDescent="0.35">
      <c r="A3" s="43" t="s">
        <v>132</v>
      </c>
      <c r="B3" s="44">
        <v>7667.04</v>
      </c>
      <c r="C3" s="45" t="s">
        <v>128</v>
      </c>
      <c r="D3" s="46" t="s">
        <v>211</v>
      </c>
    </row>
    <row r="4" spans="1:4" hidden="1" x14ac:dyDescent="0.35">
      <c r="A4" s="39" t="s">
        <v>133</v>
      </c>
      <c r="B4" s="40">
        <v>7667.04</v>
      </c>
      <c r="C4" s="41" t="s">
        <v>128</v>
      </c>
      <c r="D4" s="42" t="s">
        <v>211</v>
      </c>
    </row>
    <row r="5" spans="1:4" hidden="1" x14ac:dyDescent="0.35">
      <c r="A5" s="43" t="s">
        <v>134</v>
      </c>
      <c r="B5" s="44">
        <v>7667.04</v>
      </c>
      <c r="C5" s="45" t="s">
        <v>128</v>
      </c>
      <c r="D5" s="46" t="s">
        <v>211</v>
      </c>
    </row>
    <row r="6" spans="1:4" hidden="1" x14ac:dyDescent="0.35">
      <c r="A6" s="39" t="s">
        <v>135</v>
      </c>
      <c r="B6" s="40">
        <v>7667.04</v>
      </c>
      <c r="C6" s="41" t="s">
        <v>128</v>
      </c>
      <c r="D6" s="42" t="s">
        <v>211</v>
      </c>
    </row>
    <row r="7" spans="1:4" hidden="1" x14ac:dyDescent="0.35">
      <c r="A7" s="43" t="s">
        <v>136</v>
      </c>
      <c r="B7" s="44">
        <v>7667.04</v>
      </c>
      <c r="C7" s="45" t="s">
        <v>128</v>
      </c>
      <c r="D7" s="46" t="s">
        <v>211</v>
      </c>
    </row>
    <row r="8" spans="1:4" hidden="1" x14ac:dyDescent="0.35">
      <c r="A8" s="39" t="s">
        <v>137</v>
      </c>
      <c r="B8" s="40">
        <v>7667.04</v>
      </c>
      <c r="C8" s="41" t="s">
        <v>128</v>
      </c>
      <c r="D8" s="42" t="s">
        <v>211</v>
      </c>
    </row>
    <row r="9" spans="1:4" hidden="1" x14ac:dyDescent="0.35">
      <c r="A9" s="43" t="s">
        <v>138</v>
      </c>
      <c r="B9" s="44">
        <v>7667.04</v>
      </c>
      <c r="C9" s="45" t="s">
        <v>128</v>
      </c>
      <c r="D9" s="46" t="s">
        <v>211</v>
      </c>
    </row>
    <row r="10" spans="1:4" hidden="1" x14ac:dyDescent="0.35">
      <c r="A10" s="39" t="s">
        <v>139</v>
      </c>
      <c r="B10" s="40">
        <v>762.58</v>
      </c>
      <c r="C10" s="41" t="s">
        <v>128</v>
      </c>
      <c r="D10" s="42" t="s">
        <v>211</v>
      </c>
    </row>
    <row r="11" spans="1:4" hidden="1" x14ac:dyDescent="0.35">
      <c r="A11" s="43" t="s">
        <v>140</v>
      </c>
      <c r="B11" s="44">
        <v>762.57999999999993</v>
      </c>
      <c r="C11" s="45" t="s">
        <v>128</v>
      </c>
      <c r="D11" s="46" t="s">
        <v>211</v>
      </c>
    </row>
    <row r="12" spans="1:4" hidden="1" x14ac:dyDescent="0.35">
      <c r="A12" s="39" t="s">
        <v>141</v>
      </c>
      <c r="B12" s="40">
        <v>6904.46</v>
      </c>
      <c r="C12" s="41" t="s">
        <v>128</v>
      </c>
      <c r="D12" s="42" t="s">
        <v>211</v>
      </c>
    </row>
    <row r="13" spans="1:4" hidden="1" x14ac:dyDescent="0.35">
      <c r="A13" s="43" t="s">
        <v>142</v>
      </c>
      <c r="B13" s="44">
        <v>7667.04</v>
      </c>
      <c r="C13" s="45" t="s">
        <v>128</v>
      </c>
      <c r="D13" s="46" t="s">
        <v>211</v>
      </c>
    </row>
    <row r="14" spans="1:4" hidden="1" x14ac:dyDescent="0.35">
      <c r="A14" s="39" t="s">
        <v>143</v>
      </c>
      <c r="B14" s="40">
        <v>7667.04</v>
      </c>
      <c r="C14" s="41" t="s">
        <v>128</v>
      </c>
      <c r="D14" s="42" t="s">
        <v>211</v>
      </c>
    </row>
    <row r="15" spans="1:4" hidden="1" x14ac:dyDescent="0.35">
      <c r="A15" s="43" t="s">
        <v>144</v>
      </c>
      <c r="B15" s="44">
        <v>7667.04</v>
      </c>
      <c r="C15" s="45" t="s">
        <v>128</v>
      </c>
      <c r="D15" s="46" t="s">
        <v>211</v>
      </c>
    </row>
    <row r="16" spans="1:4" hidden="1" x14ac:dyDescent="0.35">
      <c r="A16" s="39" t="s">
        <v>145</v>
      </c>
      <c r="B16" s="40">
        <v>7667.04</v>
      </c>
      <c r="C16" s="41" t="s">
        <v>128</v>
      </c>
      <c r="D16" s="42" t="s">
        <v>211</v>
      </c>
    </row>
    <row r="17" spans="1:4" hidden="1" x14ac:dyDescent="0.35">
      <c r="A17" s="43" t="s">
        <v>146</v>
      </c>
      <c r="B17" s="44">
        <v>7667.04</v>
      </c>
      <c r="C17" s="45" t="s">
        <v>128</v>
      </c>
      <c r="D17" s="46" t="s">
        <v>211</v>
      </c>
    </row>
    <row r="18" spans="1:4" hidden="1" x14ac:dyDescent="0.35">
      <c r="A18" s="39" t="s">
        <v>147</v>
      </c>
      <c r="B18" s="40">
        <v>762.57999999999993</v>
      </c>
      <c r="C18" s="41" t="s">
        <v>128</v>
      </c>
      <c r="D18" s="42" t="s">
        <v>211</v>
      </c>
    </row>
    <row r="19" spans="1:4" hidden="1" x14ac:dyDescent="0.35">
      <c r="A19" s="43" t="s">
        <v>148</v>
      </c>
      <c r="B19" s="44">
        <v>7667.04</v>
      </c>
      <c r="C19" s="45" t="s">
        <v>128</v>
      </c>
      <c r="D19" s="46" t="s">
        <v>211</v>
      </c>
    </row>
    <row r="20" spans="1:4" hidden="1" x14ac:dyDescent="0.35">
      <c r="A20" s="39" t="s">
        <v>149</v>
      </c>
      <c r="B20" s="40">
        <v>7667.04</v>
      </c>
      <c r="C20" s="41" t="s">
        <v>128</v>
      </c>
      <c r="D20" s="42" t="s">
        <v>211</v>
      </c>
    </row>
    <row r="21" spans="1:4" hidden="1" x14ac:dyDescent="0.35">
      <c r="A21" s="43" t="s">
        <v>150</v>
      </c>
      <c r="B21" s="44">
        <v>6904.46</v>
      </c>
      <c r="C21" s="45" t="s">
        <v>128</v>
      </c>
      <c r="D21" s="46" t="s">
        <v>211</v>
      </c>
    </row>
    <row r="22" spans="1:4" hidden="1" x14ac:dyDescent="0.35">
      <c r="A22" s="39" t="s">
        <v>151</v>
      </c>
      <c r="B22" s="40">
        <v>7667.04</v>
      </c>
      <c r="C22" s="41" t="s">
        <v>128</v>
      </c>
      <c r="D22" s="42" t="s">
        <v>211</v>
      </c>
    </row>
    <row r="23" spans="1:4" hidden="1" x14ac:dyDescent="0.35">
      <c r="A23" s="43" t="s">
        <v>152</v>
      </c>
      <c r="B23" s="44">
        <v>7667.04</v>
      </c>
      <c r="C23" s="45" t="s">
        <v>128</v>
      </c>
      <c r="D23" s="46" t="s">
        <v>211</v>
      </c>
    </row>
    <row r="24" spans="1:4" hidden="1" x14ac:dyDescent="0.35">
      <c r="A24" s="39" t="s">
        <v>153</v>
      </c>
      <c r="B24" s="40">
        <v>7667.04</v>
      </c>
      <c r="C24" s="41" t="s">
        <v>128</v>
      </c>
      <c r="D24" s="42" t="s">
        <v>211</v>
      </c>
    </row>
    <row r="25" spans="1:4" hidden="1" x14ac:dyDescent="0.35">
      <c r="A25" s="43" t="s">
        <v>154</v>
      </c>
      <c r="B25" s="44">
        <v>7667.04</v>
      </c>
      <c r="C25" s="45" t="s">
        <v>128</v>
      </c>
      <c r="D25" s="46" t="s">
        <v>211</v>
      </c>
    </row>
    <row r="26" spans="1:4" hidden="1" x14ac:dyDescent="0.35">
      <c r="A26" s="39" t="s">
        <v>155</v>
      </c>
      <c r="B26" s="40">
        <v>6904.46</v>
      </c>
      <c r="C26" s="41" t="s">
        <v>128</v>
      </c>
      <c r="D26" s="42" t="s">
        <v>211</v>
      </c>
    </row>
    <row r="27" spans="1:4" hidden="1" x14ac:dyDescent="0.35">
      <c r="A27" s="43" t="s">
        <v>156</v>
      </c>
      <c r="B27" s="44">
        <v>7667.04</v>
      </c>
      <c r="C27" s="45" t="s">
        <v>128</v>
      </c>
      <c r="D27" s="46" t="s">
        <v>211</v>
      </c>
    </row>
    <row r="28" spans="1:4" hidden="1" x14ac:dyDescent="0.35">
      <c r="A28" s="39" t="s">
        <v>157</v>
      </c>
      <c r="B28" s="40">
        <v>7667.04</v>
      </c>
      <c r="C28" s="41" t="s">
        <v>128</v>
      </c>
      <c r="D28" s="42" t="s">
        <v>211</v>
      </c>
    </row>
    <row r="29" spans="1:4" hidden="1" x14ac:dyDescent="0.35">
      <c r="A29" s="43" t="s">
        <v>158</v>
      </c>
      <c r="B29" s="44">
        <v>7667.04</v>
      </c>
      <c r="C29" s="45" t="s">
        <v>128</v>
      </c>
      <c r="D29" s="46" t="s">
        <v>211</v>
      </c>
    </row>
    <row r="30" spans="1:4" hidden="1" x14ac:dyDescent="0.35">
      <c r="A30" s="39" t="s">
        <v>159</v>
      </c>
      <c r="B30" s="40">
        <v>7667.04</v>
      </c>
      <c r="C30" s="41" t="s">
        <v>128</v>
      </c>
      <c r="D30" s="42" t="s">
        <v>211</v>
      </c>
    </row>
    <row r="31" spans="1:4" hidden="1" x14ac:dyDescent="0.35">
      <c r="A31" s="43" t="s">
        <v>160</v>
      </c>
      <c r="B31" s="44">
        <v>7667.04</v>
      </c>
      <c r="C31" s="45" t="s">
        <v>128</v>
      </c>
      <c r="D31" s="46" t="s">
        <v>211</v>
      </c>
    </row>
    <row r="32" spans="1:4" hidden="1" x14ac:dyDescent="0.35">
      <c r="A32" s="39" t="s">
        <v>161</v>
      </c>
      <c r="B32" s="40">
        <v>7667.04</v>
      </c>
      <c r="C32" s="41" t="s">
        <v>128</v>
      </c>
      <c r="D32" s="42" t="s">
        <v>211</v>
      </c>
    </row>
    <row r="33" spans="1:4" hidden="1" x14ac:dyDescent="0.35">
      <c r="A33" s="43" t="s">
        <v>162</v>
      </c>
      <c r="B33" s="44">
        <v>7667.04</v>
      </c>
      <c r="C33" s="45" t="s">
        <v>128</v>
      </c>
      <c r="D33" s="46" t="s">
        <v>211</v>
      </c>
    </row>
    <row r="34" spans="1:4" hidden="1" x14ac:dyDescent="0.35">
      <c r="A34" s="39" t="s">
        <v>163</v>
      </c>
      <c r="B34" s="40">
        <v>6904.46</v>
      </c>
      <c r="C34" s="41" t="s">
        <v>128</v>
      </c>
      <c r="D34" s="42" t="s">
        <v>211</v>
      </c>
    </row>
    <row r="35" spans="1:4" hidden="1" x14ac:dyDescent="0.35">
      <c r="A35" s="43" t="s">
        <v>164</v>
      </c>
      <c r="B35" s="44">
        <v>7667.04</v>
      </c>
      <c r="C35" s="45" t="s">
        <v>128</v>
      </c>
      <c r="D35" s="46" t="s">
        <v>211</v>
      </c>
    </row>
    <row r="36" spans="1:4" hidden="1" x14ac:dyDescent="0.35">
      <c r="A36" s="39" t="s">
        <v>165</v>
      </c>
      <c r="B36" s="40">
        <v>7667.04</v>
      </c>
      <c r="C36" s="41" t="s">
        <v>128</v>
      </c>
      <c r="D36" s="42" t="s">
        <v>211</v>
      </c>
    </row>
    <row r="37" spans="1:4" hidden="1" x14ac:dyDescent="0.35">
      <c r="A37" s="43" t="s">
        <v>166</v>
      </c>
      <c r="B37" s="44">
        <v>6904.46</v>
      </c>
      <c r="C37" s="45" t="s">
        <v>128</v>
      </c>
      <c r="D37" s="46" t="s">
        <v>211</v>
      </c>
    </row>
    <row r="38" spans="1:4" hidden="1" x14ac:dyDescent="0.35">
      <c r="A38" s="39" t="s">
        <v>167</v>
      </c>
      <c r="B38" s="40">
        <v>762.57999999999993</v>
      </c>
      <c r="C38" s="41" t="s">
        <v>128</v>
      </c>
      <c r="D38" s="42" t="s">
        <v>211</v>
      </c>
    </row>
    <row r="39" spans="1:4" hidden="1" x14ac:dyDescent="0.35">
      <c r="A39" s="43" t="s">
        <v>168</v>
      </c>
      <c r="B39" s="44">
        <v>6904.46</v>
      </c>
      <c r="C39" s="45" t="s">
        <v>128</v>
      </c>
      <c r="D39" s="46" t="s">
        <v>211</v>
      </c>
    </row>
    <row r="40" spans="1:4" hidden="1" x14ac:dyDescent="0.35">
      <c r="A40" s="39" t="s">
        <v>169</v>
      </c>
      <c r="B40" s="40">
        <v>927.46</v>
      </c>
      <c r="C40" s="41" t="s">
        <v>128</v>
      </c>
      <c r="D40" s="42" t="s">
        <v>211</v>
      </c>
    </row>
    <row r="41" spans="1:4" hidden="1" x14ac:dyDescent="0.35">
      <c r="A41" s="43" t="s">
        <v>170</v>
      </c>
      <c r="B41" s="44">
        <v>7667.04</v>
      </c>
      <c r="C41" s="45" t="s">
        <v>128</v>
      </c>
      <c r="D41" s="46" t="s">
        <v>211</v>
      </c>
    </row>
    <row r="42" spans="1:4" hidden="1" x14ac:dyDescent="0.35">
      <c r="A42" s="39" t="s">
        <v>171</v>
      </c>
      <c r="B42" s="40">
        <v>7667.04</v>
      </c>
      <c r="C42" s="41" t="s">
        <v>128</v>
      </c>
      <c r="D42" s="42" t="s">
        <v>211</v>
      </c>
    </row>
    <row r="43" spans="1:4" hidden="1" x14ac:dyDescent="0.35">
      <c r="A43" s="43" t="s">
        <v>172</v>
      </c>
      <c r="B43" s="44">
        <v>7667.04</v>
      </c>
      <c r="C43" s="45" t="s">
        <v>128</v>
      </c>
      <c r="D43" s="46" t="s">
        <v>211</v>
      </c>
    </row>
    <row r="44" spans="1:4" hidden="1" x14ac:dyDescent="0.35">
      <c r="A44" s="39" t="s">
        <v>173</v>
      </c>
      <c r="B44" s="40">
        <v>762.57999999999993</v>
      </c>
      <c r="C44" s="41" t="s">
        <v>128</v>
      </c>
      <c r="D44" s="42" t="s">
        <v>211</v>
      </c>
    </row>
    <row r="45" spans="1:4" hidden="1" x14ac:dyDescent="0.35">
      <c r="A45" s="43" t="s">
        <v>174</v>
      </c>
      <c r="B45" s="44">
        <v>7667.04</v>
      </c>
      <c r="C45" s="45" t="s">
        <v>128</v>
      </c>
      <c r="D45" s="46" t="s">
        <v>211</v>
      </c>
    </row>
    <row r="46" spans="1:4" hidden="1" x14ac:dyDescent="0.35">
      <c r="A46" s="39" t="s">
        <v>175</v>
      </c>
      <c r="B46" s="40">
        <v>7667.04</v>
      </c>
      <c r="C46" s="41" t="s">
        <v>128</v>
      </c>
      <c r="D46" s="42" t="s">
        <v>211</v>
      </c>
    </row>
    <row r="47" spans="1:4" hidden="1" x14ac:dyDescent="0.35">
      <c r="A47" s="43" t="s">
        <v>176</v>
      </c>
      <c r="B47" s="44">
        <v>7667.04</v>
      </c>
      <c r="C47" s="45" t="s">
        <v>128</v>
      </c>
      <c r="D47" s="46" t="s">
        <v>211</v>
      </c>
    </row>
    <row r="48" spans="1:4" hidden="1" x14ac:dyDescent="0.35">
      <c r="A48" s="39" t="s">
        <v>177</v>
      </c>
      <c r="B48" s="40">
        <v>7667.04</v>
      </c>
      <c r="C48" s="41" t="s">
        <v>128</v>
      </c>
      <c r="D48" s="42" t="s">
        <v>211</v>
      </c>
    </row>
    <row r="49" spans="1:4" hidden="1" x14ac:dyDescent="0.35">
      <c r="A49" s="43" t="s">
        <v>178</v>
      </c>
      <c r="B49" s="44">
        <v>7667.04</v>
      </c>
      <c r="C49" s="45" t="s">
        <v>128</v>
      </c>
      <c r="D49" s="46" t="s">
        <v>211</v>
      </c>
    </row>
    <row r="50" spans="1:4" hidden="1" x14ac:dyDescent="0.35">
      <c r="A50" s="39" t="s">
        <v>179</v>
      </c>
      <c r="B50" s="40">
        <v>7667.04</v>
      </c>
      <c r="C50" s="41" t="s">
        <v>128</v>
      </c>
      <c r="D50" s="42" t="s">
        <v>211</v>
      </c>
    </row>
    <row r="51" spans="1:4" hidden="1" x14ac:dyDescent="0.35">
      <c r="A51" s="43" t="s">
        <v>180</v>
      </c>
      <c r="B51" s="44">
        <v>6904.46</v>
      </c>
      <c r="C51" s="45" t="s">
        <v>128</v>
      </c>
      <c r="D51" s="46" t="s">
        <v>211</v>
      </c>
    </row>
    <row r="52" spans="1:4" hidden="1" x14ac:dyDescent="0.35">
      <c r="A52" s="39" t="s">
        <v>181</v>
      </c>
      <c r="B52" s="40">
        <v>7667.04</v>
      </c>
      <c r="C52" s="41" t="s">
        <v>128</v>
      </c>
      <c r="D52" s="42" t="s">
        <v>211</v>
      </c>
    </row>
    <row r="53" spans="1:4" hidden="1" x14ac:dyDescent="0.35">
      <c r="A53" s="43" t="s">
        <v>182</v>
      </c>
      <c r="B53" s="44">
        <v>7667.04</v>
      </c>
      <c r="C53" s="45" t="s">
        <v>128</v>
      </c>
      <c r="D53" s="46" t="s">
        <v>211</v>
      </c>
    </row>
    <row r="54" spans="1:4" hidden="1" x14ac:dyDescent="0.35">
      <c r="A54" s="39" t="s">
        <v>183</v>
      </c>
      <c r="B54" s="40">
        <v>7667.04</v>
      </c>
      <c r="C54" s="41" t="s">
        <v>128</v>
      </c>
      <c r="D54" s="42" t="s">
        <v>211</v>
      </c>
    </row>
    <row r="55" spans="1:4" hidden="1" x14ac:dyDescent="0.35">
      <c r="A55" s="43" t="s">
        <v>184</v>
      </c>
      <c r="B55" s="44">
        <v>7667.04</v>
      </c>
      <c r="C55" s="45" t="s">
        <v>128</v>
      </c>
      <c r="D55" s="46" t="s">
        <v>211</v>
      </c>
    </row>
    <row r="56" spans="1:4" hidden="1" x14ac:dyDescent="0.35">
      <c r="A56" s="39" t="s">
        <v>185</v>
      </c>
      <c r="B56" s="40">
        <v>7667.04</v>
      </c>
      <c r="C56" s="41" t="s">
        <v>128</v>
      </c>
      <c r="D56" s="42" t="s">
        <v>211</v>
      </c>
    </row>
    <row r="57" spans="1:4" hidden="1" x14ac:dyDescent="0.35">
      <c r="A57" s="43" t="s">
        <v>186</v>
      </c>
      <c r="B57" s="44">
        <v>7667.04</v>
      </c>
      <c r="C57" s="45" t="s">
        <v>128</v>
      </c>
      <c r="D57" s="46" t="s">
        <v>211</v>
      </c>
    </row>
    <row r="58" spans="1:4" hidden="1" x14ac:dyDescent="0.35">
      <c r="A58" s="39" t="s">
        <v>187</v>
      </c>
      <c r="B58" s="40">
        <v>7667.04</v>
      </c>
      <c r="C58" s="41" t="s">
        <v>128</v>
      </c>
      <c r="D58" s="42" t="s">
        <v>211</v>
      </c>
    </row>
    <row r="59" spans="1:4" hidden="1" x14ac:dyDescent="0.35">
      <c r="A59" s="43" t="s">
        <v>188</v>
      </c>
      <c r="B59" s="44">
        <v>7667.04</v>
      </c>
      <c r="C59" s="45" t="s">
        <v>128</v>
      </c>
      <c r="D59" s="46" t="s">
        <v>211</v>
      </c>
    </row>
    <row r="60" spans="1:4" hidden="1" x14ac:dyDescent="0.35">
      <c r="A60" s="39" t="s">
        <v>189</v>
      </c>
      <c r="B60" s="40">
        <v>7667.04</v>
      </c>
      <c r="C60" s="41" t="s">
        <v>128</v>
      </c>
      <c r="D60" s="42" t="s">
        <v>211</v>
      </c>
    </row>
    <row r="61" spans="1:4" hidden="1" x14ac:dyDescent="0.35">
      <c r="A61" s="43" t="s">
        <v>190</v>
      </c>
      <c r="B61" s="44">
        <v>7667.04</v>
      </c>
      <c r="C61" s="45" t="s">
        <v>128</v>
      </c>
      <c r="D61" s="46" t="s">
        <v>211</v>
      </c>
    </row>
    <row r="62" spans="1:4" hidden="1" x14ac:dyDescent="0.35">
      <c r="A62" s="47" t="s">
        <v>131</v>
      </c>
      <c r="B62" s="40">
        <f>4712.8+90</f>
        <v>4802.8</v>
      </c>
      <c r="C62" s="41" t="s">
        <v>129</v>
      </c>
      <c r="D62" s="42" t="s">
        <v>216</v>
      </c>
    </row>
    <row r="63" spans="1:4" x14ac:dyDescent="0.35">
      <c r="A63" s="48" t="s">
        <v>132</v>
      </c>
      <c r="B63" s="44">
        <v>12924.8</v>
      </c>
      <c r="C63" s="45" t="s">
        <v>129</v>
      </c>
      <c r="D63" s="46" t="s">
        <v>216</v>
      </c>
    </row>
    <row r="64" spans="1:4" hidden="1" x14ac:dyDescent="0.35">
      <c r="A64" s="47" t="s">
        <v>133</v>
      </c>
      <c r="B64" s="40">
        <v>7668</v>
      </c>
      <c r="C64" s="41" t="s">
        <v>129</v>
      </c>
      <c r="D64" s="42" t="s">
        <v>216</v>
      </c>
    </row>
    <row r="65" spans="1:4" hidden="1" x14ac:dyDescent="0.35">
      <c r="A65" s="48" t="s">
        <v>134</v>
      </c>
      <c r="B65" s="44">
        <v>6173.76</v>
      </c>
      <c r="C65" s="45" t="s">
        <v>129</v>
      </c>
      <c r="D65" s="46" t="s">
        <v>216</v>
      </c>
    </row>
    <row r="66" spans="1:4" hidden="1" x14ac:dyDescent="0.35">
      <c r="A66" s="47" t="s">
        <v>135</v>
      </c>
      <c r="B66" s="40">
        <v>4493.6100000000006</v>
      </c>
      <c r="C66" s="41" t="s">
        <v>129</v>
      </c>
      <c r="D66" s="42" t="s">
        <v>216</v>
      </c>
    </row>
    <row r="67" spans="1:4" hidden="1" x14ac:dyDescent="0.35">
      <c r="A67" s="48" t="s">
        <v>137</v>
      </c>
      <c r="B67" s="44">
        <v>7358.81</v>
      </c>
      <c r="C67" s="45" t="s">
        <v>129</v>
      </c>
      <c r="D67" s="46" t="s">
        <v>216</v>
      </c>
    </row>
    <row r="68" spans="1:4" hidden="1" x14ac:dyDescent="0.35">
      <c r="A68" s="47" t="s">
        <v>138</v>
      </c>
      <c r="B68" s="40">
        <v>7668</v>
      </c>
      <c r="C68" s="41" t="s">
        <v>129</v>
      </c>
      <c r="D68" s="42" t="s">
        <v>216</v>
      </c>
    </row>
    <row r="69" spans="1:4" hidden="1" x14ac:dyDescent="0.35">
      <c r="A69" s="48" t="s">
        <v>139</v>
      </c>
      <c r="B69" s="44">
        <v>508.45</v>
      </c>
      <c r="C69" s="45" t="s">
        <v>129</v>
      </c>
      <c r="D69" s="46" t="s">
        <v>216</v>
      </c>
    </row>
    <row r="70" spans="1:4" hidden="1" x14ac:dyDescent="0.35">
      <c r="A70" s="47" t="s">
        <v>140</v>
      </c>
      <c r="B70" s="40">
        <v>1017.1099999999999</v>
      </c>
      <c r="C70" s="41" t="s">
        <v>129</v>
      </c>
      <c r="D70" s="42" t="s">
        <v>216</v>
      </c>
    </row>
    <row r="71" spans="1:4" hidden="1" x14ac:dyDescent="0.35">
      <c r="A71" s="48" t="s">
        <v>142</v>
      </c>
      <c r="B71" s="44">
        <v>5421.1900000000005</v>
      </c>
      <c r="C71" s="45" t="s">
        <v>129</v>
      </c>
      <c r="D71" s="46" t="s">
        <v>216</v>
      </c>
    </row>
    <row r="72" spans="1:4" hidden="1" x14ac:dyDescent="0.35">
      <c r="A72" s="47" t="s">
        <v>143</v>
      </c>
      <c r="B72" s="40">
        <v>12240.960000000001</v>
      </c>
      <c r="C72" s="41" t="s">
        <v>129</v>
      </c>
      <c r="D72" s="42" t="s">
        <v>216</v>
      </c>
    </row>
    <row r="73" spans="1:4" hidden="1" x14ac:dyDescent="0.35">
      <c r="A73" s="48" t="s">
        <v>144</v>
      </c>
      <c r="B73" s="44">
        <v>10226.039999999999</v>
      </c>
      <c r="C73" s="45" t="s">
        <v>129</v>
      </c>
      <c r="D73" s="46" t="s">
        <v>216</v>
      </c>
    </row>
    <row r="74" spans="1:4" hidden="1" x14ac:dyDescent="0.35">
      <c r="A74" s="47" t="s">
        <v>145</v>
      </c>
      <c r="B74" s="40">
        <v>4802.8</v>
      </c>
      <c r="C74" s="41" t="s">
        <v>129</v>
      </c>
      <c r="D74" s="42" t="s">
        <v>216</v>
      </c>
    </row>
    <row r="75" spans="1:4" hidden="1" x14ac:dyDescent="0.35">
      <c r="A75" s="48" t="s">
        <v>146</v>
      </c>
      <c r="B75" s="44">
        <v>9916.6</v>
      </c>
      <c r="C75" s="45" t="s">
        <v>129</v>
      </c>
      <c r="D75" s="46" t="s">
        <v>216</v>
      </c>
    </row>
    <row r="76" spans="1:4" hidden="1" x14ac:dyDescent="0.35">
      <c r="A76" s="47" t="s">
        <v>147</v>
      </c>
      <c r="B76" s="40">
        <v>1217.51</v>
      </c>
      <c r="C76" s="41" t="s">
        <v>129</v>
      </c>
      <c r="D76" s="42" t="s">
        <v>216</v>
      </c>
    </row>
    <row r="77" spans="1:4" hidden="1" x14ac:dyDescent="0.35">
      <c r="A77" s="48" t="s">
        <v>148</v>
      </c>
      <c r="B77" s="44">
        <v>7358.81</v>
      </c>
      <c r="C77" s="45" t="s">
        <v>129</v>
      </c>
      <c r="D77" s="46" t="s">
        <v>216</v>
      </c>
    </row>
    <row r="78" spans="1:4" hidden="1" x14ac:dyDescent="0.35">
      <c r="A78" s="47" t="s">
        <v>149</v>
      </c>
      <c r="B78" s="40">
        <v>3291</v>
      </c>
      <c r="C78" s="41" t="s">
        <v>129</v>
      </c>
      <c r="D78" s="42" t="s">
        <v>216</v>
      </c>
    </row>
    <row r="79" spans="1:4" hidden="1" x14ac:dyDescent="0.35">
      <c r="A79" s="48" t="s">
        <v>151</v>
      </c>
      <c r="B79" s="44">
        <v>28121.039999999994</v>
      </c>
      <c r="C79" s="45" t="s">
        <v>129</v>
      </c>
      <c r="D79" s="46" t="s">
        <v>216</v>
      </c>
    </row>
    <row r="80" spans="1:4" hidden="1" x14ac:dyDescent="0.35">
      <c r="A80" s="47" t="s">
        <v>152</v>
      </c>
      <c r="B80" s="40">
        <v>7668</v>
      </c>
      <c r="C80" s="41" t="s">
        <v>129</v>
      </c>
      <c r="D80" s="42" t="s">
        <v>216</v>
      </c>
    </row>
    <row r="81" spans="1:4" hidden="1" x14ac:dyDescent="0.35">
      <c r="A81" s="48" t="s">
        <v>153</v>
      </c>
      <c r="B81" s="44">
        <v>5112</v>
      </c>
      <c r="C81" s="45" t="s">
        <v>129</v>
      </c>
      <c r="D81" s="46" t="s">
        <v>216</v>
      </c>
    </row>
    <row r="82" spans="1:4" hidden="1" x14ac:dyDescent="0.35">
      <c r="A82" s="47" t="s">
        <v>156</v>
      </c>
      <c r="B82" s="40">
        <v>2246.81</v>
      </c>
      <c r="C82" s="41" t="s">
        <v>129</v>
      </c>
      <c r="D82" s="42" t="s">
        <v>216</v>
      </c>
    </row>
    <row r="83" spans="1:4" hidden="1" x14ac:dyDescent="0.35">
      <c r="A83" s="48" t="s">
        <v>157</v>
      </c>
      <c r="B83" s="44">
        <v>11378.59</v>
      </c>
      <c r="C83" s="45" t="s">
        <v>129</v>
      </c>
      <c r="D83" s="46" t="s">
        <v>216</v>
      </c>
    </row>
    <row r="84" spans="1:4" hidden="1" x14ac:dyDescent="0.35">
      <c r="A84" s="47" t="s">
        <v>158</v>
      </c>
      <c r="B84" s="40">
        <v>2246.81</v>
      </c>
      <c r="C84" s="41" t="s">
        <v>129</v>
      </c>
      <c r="D84" s="42" t="s">
        <v>216</v>
      </c>
    </row>
    <row r="85" spans="1:4" hidden="1" x14ac:dyDescent="0.35">
      <c r="A85" s="48" t="s">
        <v>159</v>
      </c>
      <c r="B85" s="44">
        <v>2246.81</v>
      </c>
      <c r="C85" s="45" t="s">
        <v>129</v>
      </c>
      <c r="D85" s="46" t="s">
        <v>216</v>
      </c>
    </row>
    <row r="86" spans="1:4" hidden="1" x14ac:dyDescent="0.35">
      <c r="A86" s="47" t="s">
        <v>160</v>
      </c>
      <c r="B86" s="40">
        <v>4802.8</v>
      </c>
      <c r="C86" s="41" t="s">
        <v>129</v>
      </c>
      <c r="D86" s="42" t="s">
        <v>216</v>
      </c>
    </row>
    <row r="87" spans="1:4" hidden="1" x14ac:dyDescent="0.35">
      <c r="A87" s="48" t="s">
        <v>161</v>
      </c>
      <c r="B87" s="44">
        <v>12240.960000000001</v>
      </c>
      <c r="C87" s="45" t="s">
        <v>129</v>
      </c>
      <c r="D87" s="46" t="s">
        <v>216</v>
      </c>
    </row>
    <row r="88" spans="1:4" hidden="1" x14ac:dyDescent="0.35">
      <c r="A88" s="47" t="s">
        <v>162</v>
      </c>
      <c r="B88" s="40">
        <v>10226.039999999999</v>
      </c>
      <c r="C88" s="41" t="s">
        <v>129</v>
      </c>
      <c r="D88" s="42" t="s">
        <v>216</v>
      </c>
    </row>
    <row r="89" spans="1:4" hidden="1" x14ac:dyDescent="0.35">
      <c r="A89" s="48" t="s">
        <v>163</v>
      </c>
      <c r="B89" s="44">
        <v>2246.81</v>
      </c>
      <c r="C89" s="45" t="s">
        <v>129</v>
      </c>
      <c r="D89" s="46" t="s">
        <v>216</v>
      </c>
    </row>
    <row r="90" spans="1:4" hidden="1" x14ac:dyDescent="0.35">
      <c r="A90" s="47" t="s">
        <v>164</v>
      </c>
      <c r="B90" s="40">
        <v>2246.81</v>
      </c>
      <c r="C90" s="41" t="s">
        <v>129</v>
      </c>
      <c r="D90" s="42" t="s">
        <v>216</v>
      </c>
    </row>
    <row r="91" spans="1:4" hidden="1" x14ac:dyDescent="0.35">
      <c r="A91" s="48" t="s">
        <v>165</v>
      </c>
      <c r="B91" s="44">
        <v>5112</v>
      </c>
      <c r="C91" s="45" t="s">
        <v>129</v>
      </c>
      <c r="D91" s="46" t="s">
        <v>216</v>
      </c>
    </row>
    <row r="92" spans="1:4" hidden="1" x14ac:dyDescent="0.35">
      <c r="A92" s="47" t="s">
        <v>166</v>
      </c>
      <c r="B92" s="40">
        <v>2246.81</v>
      </c>
      <c r="C92" s="41" t="s">
        <v>129</v>
      </c>
      <c r="D92" s="42" t="s">
        <v>216</v>
      </c>
    </row>
    <row r="93" spans="1:4" hidden="1" x14ac:dyDescent="0.35">
      <c r="A93" s="48" t="s">
        <v>167</v>
      </c>
      <c r="B93" s="44">
        <v>254.23</v>
      </c>
      <c r="C93" s="45" t="s">
        <v>129</v>
      </c>
      <c r="D93" s="46" t="s">
        <v>216</v>
      </c>
    </row>
    <row r="94" spans="1:4" hidden="1" x14ac:dyDescent="0.35">
      <c r="A94" s="47" t="s">
        <v>170</v>
      </c>
      <c r="B94" s="40">
        <v>5939.21</v>
      </c>
      <c r="C94" s="41" t="s">
        <v>129</v>
      </c>
      <c r="D94" s="42" t="s">
        <v>216</v>
      </c>
    </row>
    <row r="95" spans="1:4" hidden="1" x14ac:dyDescent="0.35">
      <c r="A95" s="48" t="s">
        <v>171</v>
      </c>
      <c r="B95" s="44">
        <v>6173.7599999999984</v>
      </c>
      <c r="C95" s="45" t="s">
        <v>129</v>
      </c>
      <c r="D95" s="46" t="s">
        <v>216</v>
      </c>
    </row>
    <row r="96" spans="1:4" hidden="1" x14ac:dyDescent="0.35">
      <c r="A96" s="47" t="s">
        <v>172</v>
      </c>
      <c r="B96" s="40">
        <v>12240.960000000001</v>
      </c>
      <c r="C96" s="41" t="s">
        <v>129</v>
      </c>
      <c r="D96" s="42" t="s">
        <v>216</v>
      </c>
    </row>
    <row r="97" spans="1:4" hidden="1" x14ac:dyDescent="0.35">
      <c r="A97" s="48" t="s">
        <v>173</v>
      </c>
      <c r="B97" s="44">
        <v>614.03</v>
      </c>
      <c r="C97" s="45" t="s">
        <v>129</v>
      </c>
      <c r="D97" s="46" t="s">
        <v>216</v>
      </c>
    </row>
    <row r="98" spans="1:4" hidden="1" x14ac:dyDescent="0.35">
      <c r="A98" s="47" t="s">
        <v>174</v>
      </c>
      <c r="B98" s="40">
        <v>12240.960000000001</v>
      </c>
      <c r="C98" s="41" t="s">
        <v>129</v>
      </c>
      <c r="D98" s="42" t="s">
        <v>216</v>
      </c>
    </row>
    <row r="99" spans="1:4" hidden="1" x14ac:dyDescent="0.35">
      <c r="A99" s="48" t="s">
        <v>175</v>
      </c>
      <c r="B99" s="44">
        <v>12240.960000000001</v>
      </c>
      <c r="C99" s="45" t="s">
        <v>129</v>
      </c>
      <c r="D99" s="46" t="s">
        <v>216</v>
      </c>
    </row>
    <row r="100" spans="1:4" hidden="1" x14ac:dyDescent="0.35">
      <c r="A100" s="47" t="s">
        <v>176</v>
      </c>
      <c r="B100" s="40">
        <v>7668</v>
      </c>
      <c r="C100" s="41" t="s">
        <v>129</v>
      </c>
      <c r="D100" s="42" t="s">
        <v>216</v>
      </c>
    </row>
    <row r="101" spans="1:4" hidden="1" x14ac:dyDescent="0.35">
      <c r="A101" s="48" t="s">
        <v>177</v>
      </c>
      <c r="B101" s="44">
        <v>309.19</v>
      </c>
      <c r="C101" s="45" t="s">
        <v>129</v>
      </c>
      <c r="D101" s="46" t="s">
        <v>216</v>
      </c>
    </row>
    <row r="102" spans="1:4" hidden="1" x14ac:dyDescent="0.35">
      <c r="A102" s="47" t="s">
        <v>178</v>
      </c>
      <c r="B102" s="40">
        <v>6173.7599999999984</v>
      </c>
      <c r="C102" s="41" t="s">
        <v>129</v>
      </c>
      <c r="D102" s="42" t="s">
        <v>216</v>
      </c>
    </row>
    <row r="103" spans="1:4" hidden="1" x14ac:dyDescent="0.35">
      <c r="A103" s="48" t="s">
        <v>179</v>
      </c>
      <c r="B103" s="44">
        <v>5112</v>
      </c>
      <c r="C103" s="45" t="s">
        <v>129</v>
      </c>
      <c r="D103" s="46" t="s">
        <v>216</v>
      </c>
    </row>
    <row r="104" spans="1:4" hidden="1" x14ac:dyDescent="0.35">
      <c r="A104" s="47" t="s">
        <v>181</v>
      </c>
      <c r="B104" s="40">
        <v>2556</v>
      </c>
      <c r="C104" s="41" t="s">
        <v>129</v>
      </c>
      <c r="D104" s="42" t="s">
        <v>216</v>
      </c>
    </row>
    <row r="105" spans="1:4" hidden="1" x14ac:dyDescent="0.35">
      <c r="A105" s="48" t="s">
        <v>183</v>
      </c>
      <c r="B105" s="44">
        <v>10226.039999999999</v>
      </c>
      <c r="C105" s="45" t="s">
        <v>129</v>
      </c>
      <c r="D105" s="46" t="s">
        <v>216</v>
      </c>
    </row>
    <row r="106" spans="1:4" hidden="1" x14ac:dyDescent="0.35">
      <c r="A106" s="47" t="s">
        <v>184</v>
      </c>
      <c r="B106" s="40">
        <v>4802.8</v>
      </c>
      <c r="C106" s="41" t="s">
        <v>129</v>
      </c>
      <c r="D106" s="42" t="s">
        <v>216</v>
      </c>
    </row>
    <row r="107" spans="1:4" hidden="1" x14ac:dyDescent="0.35">
      <c r="A107" s="48" t="s">
        <v>185</v>
      </c>
      <c r="B107" s="44">
        <v>5112</v>
      </c>
      <c r="C107" s="45" t="s">
        <v>129</v>
      </c>
      <c r="D107" s="46" t="s">
        <v>216</v>
      </c>
    </row>
    <row r="108" spans="1:4" hidden="1" x14ac:dyDescent="0.35">
      <c r="A108" s="47" t="s">
        <v>186</v>
      </c>
      <c r="B108" s="40">
        <v>2246.81</v>
      </c>
      <c r="C108" s="41" t="s">
        <v>129</v>
      </c>
      <c r="D108" s="42" t="s">
        <v>216</v>
      </c>
    </row>
    <row r="109" spans="1:4" hidden="1" x14ac:dyDescent="0.35">
      <c r="A109" s="48" t="s">
        <v>187</v>
      </c>
      <c r="B109" s="44">
        <v>5112</v>
      </c>
      <c r="C109" s="45" t="s">
        <v>129</v>
      </c>
      <c r="D109" s="46" t="s">
        <v>216</v>
      </c>
    </row>
    <row r="110" spans="1:4" hidden="1" x14ac:dyDescent="0.35">
      <c r="A110" s="47" t="s">
        <v>188</v>
      </c>
      <c r="B110" s="40">
        <v>17210.2</v>
      </c>
      <c r="C110" s="41" t="s">
        <v>129</v>
      </c>
      <c r="D110" s="42" t="s">
        <v>216</v>
      </c>
    </row>
    <row r="111" spans="1:4" hidden="1" x14ac:dyDescent="0.35">
      <c r="A111" s="48" t="s">
        <v>189</v>
      </c>
      <c r="B111" s="44">
        <v>6173.7599999999984</v>
      </c>
      <c r="C111" s="45" t="s">
        <v>129</v>
      </c>
      <c r="D111" s="46" t="s">
        <v>216</v>
      </c>
    </row>
    <row r="112" spans="1:4" hidden="1" x14ac:dyDescent="0.35">
      <c r="A112" s="47" t="s">
        <v>190</v>
      </c>
      <c r="B112" s="40">
        <v>7668</v>
      </c>
      <c r="C112" s="41" t="s">
        <v>129</v>
      </c>
      <c r="D112" s="42" t="s">
        <v>216</v>
      </c>
    </row>
    <row r="113" spans="1:4" hidden="1" x14ac:dyDescent="0.35">
      <c r="A113" s="47" t="s">
        <v>157</v>
      </c>
      <c r="B113" s="40">
        <v>19.8</v>
      </c>
      <c r="C113" s="41" t="s">
        <v>212</v>
      </c>
      <c r="D113" s="42" t="s">
        <v>217</v>
      </c>
    </row>
    <row r="114" spans="1:4" hidden="1" x14ac:dyDescent="0.35">
      <c r="A114" s="48" t="s">
        <v>175</v>
      </c>
      <c r="B114" s="44">
        <v>194.4</v>
      </c>
      <c r="C114" s="45" t="s">
        <v>212</v>
      </c>
      <c r="D114" s="46" t="s">
        <v>217</v>
      </c>
    </row>
    <row r="115" spans="1:4" hidden="1" x14ac:dyDescent="0.35">
      <c r="A115" s="47" t="s">
        <v>181</v>
      </c>
      <c r="B115" s="40">
        <v>291.14999999999998</v>
      </c>
      <c r="C115" s="41" t="s">
        <v>212</v>
      </c>
      <c r="D115" s="42" t="s">
        <v>217</v>
      </c>
    </row>
    <row r="116" spans="1:4" x14ac:dyDescent="0.35">
      <c r="A116" s="47" t="s">
        <v>132</v>
      </c>
      <c r="B116" s="40">
        <v>79</v>
      </c>
      <c r="C116" s="41" t="s">
        <v>194</v>
      </c>
      <c r="D116" s="42" t="s">
        <v>217</v>
      </c>
    </row>
    <row r="117" spans="1:4" hidden="1" x14ac:dyDescent="0.35">
      <c r="A117" s="48" t="s">
        <v>138</v>
      </c>
      <c r="B117" s="44">
        <v>19</v>
      </c>
      <c r="C117" s="45" t="s">
        <v>194</v>
      </c>
      <c r="D117" s="46" t="s">
        <v>217</v>
      </c>
    </row>
    <row r="118" spans="1:4" hidden="1" x14ac:dyDescent="0.35">
      <c r="A118" s="47" t="s">
        <v>142</v>
      </c>
      <c r="B118" s="40">
        <v>251.6</v>
      </c>
      <c r="C118" s="41" t="s">
        <v>194</v>
      </c>
      <c r="D118" s="42" t="s">
        <v>217</v>
      </c>
    </row>
    <row r="119" spans="1:4" hidden="1" x14ac:dyDescent="0.35">
      <c r="A119" s="48" t="s">
        <v>144</v>
      </c>
      <c r="B119" s="44">
        <v>19.8</v>
      </c>
      <c r="C119" s="45" t="s">
        <v>194</v>
      </c>
      <c r="D119" s="46" t="s">
        <v>217</v>
      </c>
    </row>
    <row r="120" spans="1:4" hidden="1" x14ac:dyDescent="0.35">
      <c r="A120" s="47" t="s">
        <v>146</v>
      </c>
      <c r="B120" s="40">
        <v>102.4</v>
      </c>
      <c r="C120" s="41" t="s">
        <v>194</v>
      </c>
      <c r="D120" s="42" t="s">
        <v>217</v>
      </c>
    </row>
    <row r="121" spans="1:4" hidden="1" x14ac:dyDescent="0.35">
      <c r="A121" s="48" t="s">
        <v>147</v>
      </c>
      <c r="B121" s="44">
        <v>35.4</v>
      </c>
      <c r="C121" s="45" t="s">
        <v>194</v>
      </c>
      <c r="D121" s="46" t="s">
        <v>217</v>
      </c>
    </row>
    <row r="122" spans="1:4" hidden="1" x14ac:dyDescent="0.35">
      <c r="A122" s="47" t="s">
        <v>149</v>
      </c>
      <c r="B122" s="40">
        <v>24.8</v>
      </c>
      <c r="C122" s="41" t="s">
        <v>194</v>
      </c>
      <c r="D122" s="42" t="s">
        <v>217</v>
      </c>
    </row>
    <row r="123" spans="1:4" hidden="1" x14ac:dyDescent="0.35">
      <c r="A123" s="47" t="s">
        <v>152</v>
      </c>
      <c r="B123" s="40">
        <v>19</v>
      </c>
      <c r="C123" s="41" t="s">
        <v>194</v>
      </c>
      <c r="D123" s="42" t="s">
        <v>217</v>
      </c>
    </row>
    <row r="124" spans="1:4" hidden="1" x14ac:dyDescent="0.35">
      <c r="A124" s="48" t="s">
        <v>153</v>
      </c>
      <c r="B124" s="44">
        <v>40</v>
      </c>
      <c r="C124" s="45" t="s">
        <v>194</v>
      </c>
      <c r="D124" s="46" t="s">
        <v>217</v>
      </c>
    </row>
    <row r="125" spans="1:4" hidden="1" x14ac:dyDescent="0.35">
      <c r="A125" s="47" t="s">
        <v>156</v>
      </c>
      <c r="B125" s="40">
        <v>9</v>
      </c>
      <c r="C125" s="41" t="s">
        <v>194</v>
      </c>
      <c r="D125" s="42" t="s">
        <v>217</v>
      </c>
    </row>
    <row r="126" spans="1:4" hidden="1" x14ac:dyDescent="0.35">
      <c r="A126" s="48" t="s">
        <v>157</v>
      </c>
      <c r="B126" s="44">
        <v>24</v>
      </c>
      <c r="C126" s="45" t="s">
        <v>194</v>
      </c>
      <c r="D126" s="46" t="s">
        <v>217</v>
      </c>
    </row>
    <row r="127" spans="1:4" hidden="1" x14ac:dyDescent="0.35">
      <c r="A127" s="47" t="s">
        <v>158</v>
      </c>
      <c r="B127" s="40">
        <v>11.2</v>
      </c>
      <c r="C127" s="41" t="s">
        <v>194</v>
      </c>
      <c r="D127" s="42" t="s">
        <v>217</v>
      </c>
    </row>
    <row r="128" spans="1:4" hidden="1" x14ac:dyDescent="0.35">
      <c r="A128" s="48" t="s">
        <v>161</v>
      </c>
      <c r="B128" s="44">
        <v>23.8</v>
      </c>
      <c r="C128" s="45" t="s">
        <v>194</v>
      </c>
      <c r="D128" s="46" t="s">
        <v>217</v>
      </c>
    </row>
    <row r="129" spans="1:4" hidden="1" x14ac:dyDescent="0.35">
      <c r="A129" s="47" t="s">
        <v>165</v>
      </c>
      <c r="B129" s="40">
        <v>6.4</v>
      </c>
      <c r="C129" s="41" t="s">
        <v>194</v>
      </c>
      <c r="D129" s="42" t="s">
        <v>217</v>
      </c>
    </row>
    <row r="130" spans="1:4" hidden="1" x14ac:dyDescent="0.35">
      <c r="A130" s="48" t="s">
        <v>172</v>
      </c>
      <c r="B130" s="44">
        <v>87.2</v>
      </c>
      <c r="C130" s="45" t="s">
        <v>194</v>
      </c>
      <c r="D130" s="46" t="s">
        <v>217</v>
      </c>
    </row>
    <row r="131" spans="1:4" hidden="1" x14ac:dyDescent="0.35">
      <c r="A131" s="47" t="s">
        <v>174</v>
      </c>
      <c r="B131" s="40">
        <v>680</v>
      </c>
      <c r="C131" s="41" t="s">
        <v>194</v>
      </c>
      <c r="D131" s="42" t="s">
        <v>217</v>
      </c>
    </row>
    <row r="132" spans="1:4" hidden="1" x14ac:dyDescent="0.35">
      <c r="A132" s="48" t="s">
        <v>175</v>
      </c>
      <c r="B132" s="44">
        <v>35.299999999999997</v>
      </c>
      <c r="C132" s="45" t="s">
        <v>194</v>
      </c>
      <c r="D132" s="46" t="s">
        <v>217</v>
      </c>
    </row>
    <row r="133" spans="1:4" hidden="1" x14ac:dyDescent="0.35">
      <c r="A133" s="47" t="s">
        <v>177</v>
      </c>
      <c r="B133" s="40">
        <v>66.599999999999994</v>
      </c>
      <c r="C133" s="41" t="s">
        <v>194</v>
      </c>
      <c r="D133" s="42" t="s">
        <v>217</v>
      </c>
    </row>
    <row r="134" spans="1:4" hidden="1" x14ac:dyDescent="0.35">
      <c r="A134" s="48" t="s">
        <v>179</v>
      </c>
      <c r="B134" s="44">
        <v>80.900000000000006</v>
      </c>
      <c r="C134" s="45" t="s">
        <v>194</v>
      </c>
      <c r="D134" s="46" t="s">
        <v>217</v>
      </c>
    </row>
    <row r="135" spans="1:4" hidden="1" x14ac:dyDescent="0.35">
      <c r="A135" s="47" t="s">
        <v>181</v>
      </c>
      <c r="B135" s="40">
        <v>46</v>
      </c>
      <c r="C135" s="41" t="s">
        <v>194</v>
      </c>
      <c r="D135" s="42" t="s">
        <v>217</v>
      </c>
    </row>
    <row r="136" spans="1:4" hidden="1" x14ac:dyDescent="0.35">
      <c r="A136" s="47" t="s">
        <v>189</v>
      </c>
      <c r="B136" s="40">
        <v>91.6</v>
      </c>
      <c r="C136" s="41" t="s">
        <v>194</v>
      </c>
      <c r="D136" s="42" t="s">
        <v>217</v>
      </c>
    </row>
    <row r="137" spans="1:4" hidden="1" x14ac:dyDescent="0.35">
      <c r="A137" s="48" t="s">
        <v>131</v>
      </c>
      <c r="B137" s="44">
        <v>910.61</v>
      </c>
      <c r="C137" s="45" t="s">
        <v>195</v>
      </c>
      <c r="D137" s="46" t="s">
        <v>217</v>
      </c>
    </row>
    <row r="138" spans="1:4" x14ac:dyDescent="0.35">
      <c r="A138" s="47" t="s">
        <v>132</v>
      </c>
      <c r="B138" s="40">
        <v>344.93</v>
      </c>
      <c r="C138" s="41" t="s">
        <v>195</v>
      </c>
      <c r="D138" s="42" t="s">
        <v>217</v>
      </c>
    </row>
    <row r="139" spans="1:4" hidden="1" x14ac:dyDescent="0.35">
      <c r="A139" s="47" t="s">
        <v>145</v>
      </c>
      <c r="B139" s="40">
        <v>206.2</v>
      </c>
      <c r="C139" s="41" t="s">
        <v>195</v>
      </c>
      <c r="D139" s="42" t="s">
        <v>217</v>
      </c>
    </row>
    <row r="140" spans="1:4" hidden="1" x14ac:dyDescent="0.35">
      <c r="A140" s="48" t="s">
        <v>146</v>
      </c>
      <c r="B140" s="44">
        <v>116.9</v>
      </c>
      <c r="C140" s="45" t="s">
        <v>195</v>
      </c>
      <c r="D140" s="46" t="s">
        <v>217</v>
      </c>
    </row>
    <row r="141" spans="1:4" hidden="1" x14ac:dyDescent="0.35">
      <c r="A141" s="47" t="s">
        <v>149</v>
      </c>
      <c r="B141" s="40">
        <v>261.7</v>
      </c>
      <c r="C141" s="41" t="s">
        <v>195</v>
      </c>
      <c r="D141" s="42" t="s">
        <v>217</v>
      </c>
    </row>
    <row r="142" spans="1:4" hidden="1" x14ac:dyDescent="0.35">
      <c r="A142" s="48" t="s">
        <v>152</v>
      </c>
      <c r="B142" s="44">
        <v>781.23</v>
      </c>
      <c r="C142" s="45" t="s">
        <v>195</v>
      </c>
      <c r="D142" s="46" t="s">
        <v>217</v>
      </c>
    </row>
    <row r="143" spans="1:4" hidden="1" x14ac:dyDescent="0.35">
      <c r="A143" s="47" t="s">
        <v>157</v>
      </c>
      <c r="B143" s="40">
        <v>609.33000000000004</v>
      </c>
      <c r="C143" s="41" t="s">
        <v>195</v>
      </c>
      <c r="D143" s="42" t="s">
        <v>217</v>
      </c>
    </row>
    <row r="144" spans="1:4" hidden="1" x14ac:dyDescent="0.35">
      <c r="A144" s="48" t="s">
        <v>161</v>
      </c>
      <c r="B144" s="44">
        <v>271.8</v>
      </c>
      <c r="C144" s="45" t="s">
        <v>195</v>
      </c>
      <c r="D144" s="46" t="s">
        <v>217</v>
      </c>
    </row>
    <row r="145" spans="1:4" hidden="1" x14ac:dyDescent="0.35">
      <c r="A145" s="47" t="s">
        <v>165</v>
      </c>
      <c r="B145" s="40">
        <v>170.72</v>
      </c>
      <c r="C145" s="41" t="s">
        <v>195</v>
      </c>
      <c r="D145" s="42" t="s">
        <v>217</v>
      </c>
    </row>
    <row r="146" spans="1:4" hidden="1" x14ac:dyDescent="0.35">
      <c r="A146" s="48" t="s">
        <v>171</v>
      </c>
      <c r="B146" s="44">
        <v>136.1</v>
      </c>
      <c r="C146" s="45" t="s">
        <v>195</v>
      </c>
      <c r="D146" s="46" t="s">
        <v>217</v>
      </c>
    </row>
    <row r="147" spans="1:4" hidden="1" x14ac:dyDescent="0.35">
      <c r="A147" s="47" t="s">
        <v>172</v>
      </c>
      <c r="B147" s="40">
        <v>330</v>
      </c>
      <c r="C147" s="41" t="s">
        <v>195</v>
      </c>
      <c r="D147" s="42" t="s">
        <v>217</v>
      </c>
    </row>
    <row r="148" spans="1:4" hidden="1" x14ac:dyDescent="0.35">
      <c r="A148" s="48" t="s">
        <v>174</v>
      </c>
      <c r="B148" s="44">
        <v>894.04</v>
      </c>
      <c r="C148" s="45" t="s">
        <v>195</v>
      </c>
      <c r="D148" s="46" t="s">
        <v>217</v>
      </c>
    </row>
    <row r="149" spans="1:4" hidden="1" x14ac:dyDescent="0.35">
      <c r="A149" s="47" t="s">
        <v>175</v>
      </c>
      <c r="B149" s="40">
        <v>249.62</v>
      </c>
      <c r="C149" s="41" t="s">
        <v>195</v>
      </c>
      <c r="D149" s="42" t="s">
        <v>217</v>
      </c>
    </row>
    <row r="150" spans="1:4" hidden="1" x14ac:dyDescent="0.35">
      <c r="A150" s="48" t="s">
        <v>181</v>
      </c>
      <c r="B150" s="44">
        <v>813.38</v>
      </c>
      <c r="C150" s="45" t="s">
        <v>195</v>
      </c>
      <c r="D150" s="46" t="s">
        <v>217</v>
      </c>
    </row>
    <row r="151" spans="1:4" hidden="1" x14ac:dyDescent="0.35">
      <c r="A151" s="48" t="s">
        <v>189</v>
      </c>
      <c r="B151" s="44">
        <v>1050.43</v>
      </c>
      <c r="C151" s="45" t="s">
        <v>195</v>
      </c>
      <c r="D151" s="46" t="s">
        <v>217</v>
      </c>
    </row>
    <row r="152" spans="1:4" hidden="1" x14ac:dyDescent="0.35">
      <c r="A152" s="47" t="s">
        <v>174</v>
      </c>
      <c r="B152" s="40">
        <v>263.75</v>
      </c>
      <c r="C152" s="41" t="s">
        <v>196</v>
      </c>
      <c r="D152" s="42" t="s">
        <v>217</v>
      </c>
    </row>
    <row r="153" spans="1:4" hidden="1" x14ac:dyDescent="0.35">
      <c r="A153" s="48" t="s">
        <v>179</v>
      </c>
      <c r="B153" s="44">
        <v>263.75</v>
      </c>
      <c r="C153" s="45" t="s">
        <v>196</v>
      </c>
      <c r="D153" s="46" t="s">
        <v>217</v>
      </c>
    </row>
    <row r="154" spans="1:4" hidden="1" x14ac:dyDescent="0.35">
      <c r="A154" s="43" t="s">
        <v>137</v>
      </c>
      <c r="B154" s="44">
        <v>27.1</v>
      </c>
      <c r="C154" s="45" t="s">
        <v>198</v>
      </c>
      <c r="D154" s="46" t="s">
        <v>217</v>
      </c>
    </row>
    <row r="155" spans="1:4" hidden="1" x14ac:dyDescent="0.35">
      <c r="A155" s="43" t="s">
        <v>146</v>
      </c>
      <c r="B155" s="44">
        <v>41.2</v>
      </c>
      <c r="C155" s="45" t="s">
        <v>198</v>
      </c>
      <c r="D155" s="46" t="s">
        <v>217</v>
      </c>
    </row>
    <row r="156" spans="1:4" hidden="1" x14ac:dyDescent="0.35">
      <c r="A156" s="39" t="s">
        <v>157</v>
      </c>
      <c r="B156" s="40">
        <v>20.3</v>
      </c>
      <c r="C156" s="41" t="s">
        <v>198</v>
      </c>
      <c r="D156" s="42" t="s">
        <v>217</v>
      </c>
    </row>
    <row r="157" spans="1:4" hidden="1" x14ac:dyDescent="0.35">
      <c r="A157" s="43" t="s">
        <v>174</v>
      </c>
      <c r="B157" s="44">
        <v>117.8</v>
      </c>
      <c r="C157" s="45" t="s">
        <v>198</v>
      </c>
      <c r="D157" s="46" t="s">
        <v>217</v>
      </c>
    </row>
    <row r="158" spans="1:4" hidden="1" x14ac:dyDescent="0.35">
      <c r="A158" s="39" t="s">
        <v>175</v>
      </c>
      <c r="B158" s="40">
        <v>38.6</v>
      </c>
      <c r="C158" s="41" t="s">
        <v>198</v>
      </c>
      <c r="D158" s="42" t="s">
        <v>217</v>
      </c>
    </row>
    <row r="159" spans="1:4" hidden="1" x14ac:dyDescent="0.35">
      <c r="A159" s="43" t="s">
        <v>179</v>
      </c>
      <c r="B159" s="44">
        <v>209.6</v>
      </c>
      <c r="C159" s="45" t="s">
        <v>198</v>
      </c>
      <c r="D159" s="46" t="s">
        <v>217</v>
      </c>
    </row>
    <row r="160" spans="1:4" hidden="1" x14ac:dyDescent="0.35">
      <c r="A160" s="43" t="s">
        <v>189</v>
      </c>
      <c r="B160" s="44">
        <v>99</v>
      </c>
      <c r="C160" s="45" t="s">
        <v>198</v>
      </c>
      <c r="D160" s="46" t="s">
        <v>217</v>
      </c>
    </row>
    <row r="161" spans="1:4" hidden="1" x14ac:dyDescent="0.35">
      <c r="A161" s="39" t="s">
        <v>189</v>
      </c>
      <c r="B161" s="40">
        <v>26.27</v>
      </c>
      <c r="C161" s="41" t="s">
        <v>202</v>
      </c>
      <c r="D161" s="42" t="s">
        <v>218</v>
      </c>
    </row>
    <row r="162" spans="1:4" hidden="1" x14ac:dyDescent="0.35">
      <c r="A162" s="43" t="s">
        <v>189</v>
      </c>
      <c r="B162" s="44">
        <v>26.27</v>
      </c>
      <c r="C162" s="45" t="s">
        <v>204</v>
      </c>
      <c r="D162" s="46" t="s">
        <v>218</v>
      </c>
    </row>
    <row r="163" spans="1:4" hidden="1" x14ac:dyDescent="0.35">
      <c r="A163" s="43" t="s">
        <v>131</v>
      </c>
      <c r="B163" s="44">
        <v>116.1</v>
      </c>
      <c r="C163" s="45" t="s">
        <v>203</v>
      </c>
      <c r="D163" s="46" t="s">
        <v>218</v>
      </c>
    </row>
    <row r="164" spans="1:4" hidden="1" x14ac:dyDescent="0.35">
      <c r="A164" s="43" t="s">
        <v>146</v>
      </c>
      <c r="B164" s="44">
        <v>256.74</v>
      </c>
      <c r="C164" s="45" t="s">
        <v>203</v>
      </c>
      <c r="D164" s="46" t="s">
        <v>218</v>
      </c>
    </row>
    <row r="165" spans="1:4" hidden="1" x14ac:dyDescent="0.35">
      <c r="A165" s="39" t="s">
        <v>149</v>
      </c>
      <c r="B165" s="40">
        <v>101</v>
      </c>
      <c r="C165" s="41" t="s">
        <v>203</v>
      </c>
      <c r="D165" s="42" t="s">
        <v>218</v>
      </c>
    </row>
    <row r="166" spans="1:4" hidden="1" x14ac:dyDescent="0.35">
      <c r="A166" s="43" t="s">
        <v>152</v>
      </c>
      <c r="B166" s="44">
        <v>226.74</v>
      </c>
      <c r="C166" s="45" t="s">
        <v>203</v>
      </c>
      <c r="D166" s="46" t="s">
        <v>218</v>
      </c>
    </row>
    <row r="167" spans="1:4" hidden="1" x14ac:dyDescent="0.35">
      <c r="A167" s="39" t="s">
        <v>165</v>
      </c>
      <c r="B167" s="40">
        <v>179.4</v>
      </c>
      <c r="C167" s="41" t="s">
        <v>203</v>
      </c>
      <c r="D167" s="42" t="s">
        <v>218</v>
      </c>
    </row>
    <row r="168" spans="1:4" hidden="1" x14ac:dyDescent="0.35">
      <c r="A168" s="43" t="s">
        <v>174</v>
      </c>
      <c r="B168" s="44">
        <v>399</v>
      </c>
      <c r="C168" s="45" t="s">
        <v>203</v>
      </c>
      <c r="D168" s="46" t="s">
        <v>218</v>
      </c>
    </row>
    <row r="169" spans="1:4" hidden="1" x14ac:dyDescent="0.35">
      <c r="A169" s="39" t="s">
        <v>175</v>
      </c>
      <c r="B169" s="40">
        <v>131.6</v>
      </c>
      <c r="C169" s="41" t="s">
        <v>203</v>
      </c>
      <c r="D169" s="42" t="s">
        <v>218</v>
      </c>
    </row>
    <row r="170" spans="1:4" hidden="1" x14ac:dyDescent="0.35">
      <c r="A170" s="43" t="s">
        <v>179</v>
      </c>
      <c r="B170" s="44">
        <v>399</v>
      </c>
      <c r="C170" s="45" t="s">
        <v>203</v>
      </c>
      <c r="D170" s="46" t="s">
        <v>218</v>
      </c>
    </row>
    <row r="171" spans="1:4" x14ac:dyDescent="0.35">
      <c r="A171" s="39" t="s">
        <v>132</v>
      </c>
      <c r="B171" s="40">
        <v>179.88000000000002</v>
      </c>
      <c r="C171" s="41" t="s">
        <v>206</v>
      </c>
      <c r="D171" s="42" t="s">
        <v>220</v>
      </c>
    </row>
    <row r="172" spans="1:4" hidden="1" x14ac:dyDescent="0.35">
      <c r="A172" s="43" t="s">
        <v>133</v>
      </c>
      <c r="B172" s="44">
        <v>179.88000000000002</v>
      </c>
      <c r="C172" s="45" t="s">
        <v>206</v>
      </c>
      <c r="D172" s="46" t="s">
        <v>220</v>
      </c>
    </row>
    <row r="173" spans="1:4" hidden="1" x14ac:dyDescent="0.35">
      <c r="A173" s="39" t="s">
        <v>134</v>
      </c>
      <c r="B173" s="40">
        <v>179.88000000000002</v>
      </c>
      <c r="C173" s="41" t="s">
        <v>206</v>
      </c>
      <c r="D173" s="42" t="s">
        <v>220</v>
      </c>
    </row>
    <row r="174" spans="1:4" hidden="1" x14ac:dyDescent="0.35">
      <c r="A174" s="43" t="s">
        <v>138</v>
      </c>
      <c r="B174" s="44">
        <v>179.88000000000002</v>
      </c>
      <c r="C174" s="45" t="s">
        <v>206</v>
      </c>
      <c r="D174" s="46" t="s">
        <v>220</v>
      </c>
    </row>
    <row r="175" spans="1:4" hidden="1" x14ac:dyDescent="0.35">
      <c r="A175" s="39" t="s">
        <v>139</v>
      </c>
      <c r="B175" s="40">
        <v>0</v>
      </c>
      <c r="C175" s="41" t="s">
        <v>206</v>
      </c>
      <c r="D175" s="42" t="s">
        <v>220</v>
      </c>
    </row>
    <row r="176" spans="1:4" hidden="1" x14ac:dyDescent="0.35">
      <c r="A176" s="43" t="s">
        <v>140</v>
      </c>
      <c r="B176" s="44">
        <v>17.89</v>
      </c>
      <c r="C176" s="45" t="s">
        <v>206</v>
      </c>
      <c r="D176" s="46" t="s">
        <v>220</v>
      </c>
    </row>
    <row r="177" spans="1:4" hidden="1" x14ac:dyDescent="0.35">
      <c r="A177" s="39" t="s">
        <v>143</v>
      </c>
      <c r="B177" s="40">
        <v>179.88000000000002</v>
      </c>
      <c r="C177" s="41" t="s">
        <v>206</v>
      </c>
      <c r="D177" s="42" t="s">
        <v>220</v>
      </c>
    </row>
    <row r="178" spans="1:4" hidden="1" x14ac:dyDescent="0.35">
      <c r="A178" s="43" t="s">
        <v>144</v>
      </c>
      <c r="B178" s="44">
        <v>179.88000000000002</v>
      </c>
      <c r="C178" s="45" t="s">
        <v>206</v>
      </c>
      <c r="D178" s="46" t="s">
        <v>220</v>
      </c>
    </row>
    <row r="179" spans="1:4" hidden="1" x14ac:dyDescent="0.35">
      <c r="A179" s="39" t="s">
        <v>147</v>
      </c>
      <c r="B179" s="40">
        <v>17.89</v>
      </c>
      <c r="C179" s="41" t="s">
        <v>206</v>
      </c>
      <c r="D179" s="42" t="s">
        <v>220</v>
      </c>
    </row>
    <row r="180" spans="1:4" hidden="1" x14ac:dyDescent="0.35">
      <c r="A180" s="43" t="s">
        <v>154</v>
      </c>
      <c r="B180" s="44">
        <v>179.88000000000002</v>
      </c>
      <c r="C180" s="45" t="s">
        <v>206</v>
      </c>
      <c r="D180" s="46" t="s">
        <v>220</v>
      </c>
    </row>
    <row r="181" spans="1:4" hidden="1" x14ac:dyDescent="0.35">
      <c r="A181" s="39" t="s">
        <v>156</v>
      </c>
      <c r="B181" s="40">
        <v>179.88000000000002</v>
      </c>
      <c r="C181" s="41" t="s">
        <v>206</v>
      </c>
      <c r="D181" s="42" t="s">
        <v>220</v>
      </c>
    </row>
    <row r="182" spans="1:4" hidden="1" x14ac:dyDescent="0.35">
      <c r="A182" s="43" t="s">
        <v>159</v>
      </c>
      <c r="B182" s="44">
        <v>179.88000000000002</v>
      </c>
      <c r="C182" s="45" t="s">
        <v>206</v>
      </c>
      <c r="D182" s="46" t="s">
        <v>220</v>
      </c>
    </row>
    <row r="183" spans="1:4" hidden="1" x14ac:dyDescent="0.35">
      <c r="A183" s="39" t="s">
        <v>165</v>
      </c>
      <c r="B183" s="40">
        <v>179.88000000000002</v>
      </c>
      <c r="C183" s="41" t="s">
        <v>206</v>
      </c>
      <c r="D183" s="42" t="s">
        <v>220</v>
      </c>
    </row>
    <row r="184" spans="1:4" hidden="1" x14ac:dyDescent="0.35">
      <c r="A184" s="43" t="s">
        <v>170</v>
      </c>
      <c r="B184" s="44">
        <v>179.88000000000002</v>
      </c>
      <c r="C184" s="45" t="s">
        <v>206</v>
      </c>
      <c r="D184" s="46" t="s">
        <v>220</v>
      </c>
    </row>
    <row r="185" spans="1:4" hidden="1" x14ac:dyDescent="0.35">
      <c r="A185" s="39" t="s">
        <v>171</v>
      </c>
      <c r="B185" s="40">
        <v>179.88000000000002</v>
      </c>
      <c r="C185" s="41" t="s">
        <v>206</v>
      </c>
      <c r="D185" s="42" t="s">
        <v>220</v>
      </c>
    </row>
    <row r="186" spans="1:4" hidden="1" x14ac:dyDescent="0.35">
      <c r="A186" s="43" t="s">
        <v>173</v>
      </c>
      <c r="B186" s="44">
        <v>17.89</v>
      </c>
      <c r="C186" s="45" t="s">
        <v>206</v>
      </c>
      <c r="D186" s="46" t="s">
        <v>220</v>
      </c>
    </row>
    <row r="187" spans="1:4" hidden="1" x14ac:dyDescent="0.35">
      <c r="A187" s="39" t="s">
        <v>175</v>
      </c>
      <c r="B187" s="40">
        <v>179.88000000000002</v>
      </c>
      <c r="C187" s="41" t="s">
        <v>206</v>
      </c>
      <c r="D187" s="42" t="s">
        <v>220</v>
      </c>
    </row>
    <row r="188" spans="1:4" hidden="1" x14ac:dyDescent="0.35">
      <c r="A188" s="43" t="s">
        <v>176</v>
      </c>
      <c r="B188" s="44">
        <v>179.88000000000002</v>
      </c>
      <c r="C188" s="45" t="s">
        <v>206</v>
      </c>
      <c r="D188" s="46" t="s">
        <v>220</v>
      </c>
    </row>
    <row r="189" spans="1:4" hidden="1" x14ac:dyDescent="0.35">
      <c r="A189" s="39" t="s">
        <v>177</v>
      </c>
      <c r="B189" s="40">
        <v>179.88000000000002</v>
      </c>
      <c r="C189" s="41" t="s">
        <v>206</v>
      </c>
      <c r="D189" s="42" t="s">
        <v>220</v>
      </c>
    </row>
    <row r="190" spans="1:4" hidden="1" x14ac:dyDescent="0.35">
      <c r="A190" s="43" t="s">
        <v>178</v>
      </c>
      <c r="B190" s="44">
        <v>179.88000000000002</v>
      </c>
      <c r="C190" s="45" t="s">
        <v>206</v>
      </c>
      <c r="D190" s="46" t="s">
        <v>220</v>
      </c>
    </row>
    <row r="191" spans="1:4" hidden="1" x14ac:dyDescent="0.35">
      <c r="A191" s="39" t="s">
        <v>181</v>
      </c>
      <c r="B191" s="40">
        <v>179.88000000000002</v>
      </c>
      <c r="C191" s="41" t="s">
        <v>206</v>
      </c>
      <c r="D191" s="42" t="s">
        <v>220</v>
      </c>
    </row>
    <row r="192" spans="1:4" hidden="1" x14ac:dyDescent="0.35">
      <c r="A192" s="43" t="s">
        <v>188</v>
      </c>
      <c r="B192" s="44">
        <v>179.88000000000002</v>
      </c>
      <c r="C192" s="45" t="s">
        <v>206</v>
      </c>
      <c r="D192" s="46" t="s">
        <v>220</v>
      </c>
    </row>
    <row r="193" spans="1:4" x14ac:dyDescent="0.35">
      <c r="A193" s="39" t="s">
        <v>132</v>
      </c>
      <c r="B193" s="40">
        <v>235.55999999999997</v>
      </c>
      <c r="C193" s="41" t="s">
        <v>208</v>
      </c>
      <c r="D193" s="42" t="s">
        <v>220</v>
      </c>
    </row>
    <row r="194" spans="1:4" hidden="1" x14ac:dyDescent="0.35">
      <c r="A194" s="43" t="s">
        <v>134</v>
      </c>
      <c r="B194" s="44">
        <v>261.11999999999995</v>
      </c>
      <c r="C194" s="45" t="s">
        <v>208</v>
      </c>
      <c r="D194" s="46" t="s">
        <v>220</v>
      </c>
    </row>
    <row r="195" spans="1:4" hidden="1" x14ac:dyDescent="0.35">
      <c r="A195" s="39" t="s">
        <v>135</v>
      </c>
      <c r="B195" s="40">
        <v>261.11999999999995</v>
      </c>
      <c r="C195" s="41" t="s">
        <v>208</v>
      </c>
      <c r="D195" s="42" t="s">
        <v>220</v>
      </c>
    </row>
    <row r="196" spans="1:4" hidden="1" x14ac:dyDescent="0.35">
      <c r="A196" s="43" t="s">
        <v>138</v>
      </c>
      <c r="B196" s="44">
        <v>235.55999999999997</v>
      </c>
      <c r="C196" s="45" t="s">
        <v>208</v>
      </c>
      <c r="D196" s="46" t="s">
        <v>220</v>
      </c>
    </row>
    <row r="197" spans="1:4" hidden="1" x14ac:dyDescent="0.35">
      <c r="A197" s="39" t="s">
        <v>140</v>
      </c>
      <c r="B197" s="40">
        <v>39.26</v>
      </c>
      <c r="C197" s="41" t="s">
        <v>208</v>
      </c>
      <c r="D197" s="42" t="s">
        <v>220</v>
      </c>
    </row>
    <row r="198" spans="1:4" hidden="1" x14ac:dyDescent="0.35">
      <c r="A198" s="43" t="s">
        <v>143</v>
      </c>
      <c r="B198" s="44">
        <v>106.68</v>
      </c>
      <c r="C198" s="45" t="s">
        <v>208</v>
      </c>
      <c r="D198" s="46" t="s">
        <v>220</v>
      </c>
    </row>
    <row r="199" spans="1:4" hidden="1" x14ac:dyDescent="0.35">
      <c r="A199" s="39" t="s">
        <v>144</v>
      </c>
      <c r="B199" s="40">
        <v>235.55999999999997</v>
      </c>
      <c r="C199" s="41" t="s">
        <v>208</v>
      </c>
      <c r="D199" s="42" t="s">
        <v>220</v>
      </c>
    </row>
    <row r="200" spans="1:4" hidden="1" x14ac:dyDescent="0.35">
      <c r="A200" s="43" t="s">
        <v>146</v>
      </c>
      <c r="B200" s="44">
        <v>235.55999999999997</v>
      </c>
      <c r="C200" s="45" t="s">
        <v>208</v>
      </c>
      <c r="D200" s="46" t="s">
        <v>220</v>
      </c>
    </row>
    <row r="201" spans="1:4" hidden="1" x14ac:dyDescent="0.35">
      <c r="A201" s="39" t="s">
        <v>147</v>
      </c>
      <c r="B201" s="40">
        <v>43.52</v>
      </c>
      <c r="C201" s="41" t="s">
        <v>208</v>
      </c>
      <c r="D201" s="42" t="s">
        <v>220</v>
      </c>
    </row>
    <row r="202" spans="1:4" hidden="1" x14ac:dyDescent="0.35">
      <c r="A202" s="43" t="s">
        <v>151</v>
      </c>
      <c r="B202" s="44">
        <v>261.11999999999995</v>
      </c>
      <c r="C202" s="45" t="s">
        <v>208</v>
      </c>
      <c r="D202" s="46" t="s">
        <v>220</v>
      </c>
    </row>
    <row r="203" spans="1:4" hidden="1" x14ac:dyDescent="0.35">
      <c r="A203" s="39" t="s">
        <v>152</v>
      </c>
      <c r="B203" s="40">
        <v>235.55999999999997</v>
      </c>
      <c r="C203" s="41" t="s">
        <v>208</v>
      </c>
      <c r="D203" s="42" t="s">
        <v>220</v>
      </c>
    </row>
    <row r="204" spans="1:4" hidden="1" x14ac:dyDescent="0.35">
      <c r="A204" s="43" t="s">
        <v>153</v>
      </c>
      <c r="B204" s="44">
        <v>235.55999999999997</v>
      </c>
      <c r="C204" s="45" t="s">
        <v>208</v>
      </c>
      <c r="D204" s="46" t="s">
        <v>220</v>
      </c>
    </row>
    <row r="205" spans="1:4" hidden="1" x14ac:dyDescent="0.35">
      <c r="A205" s="39" t="s">
        <v>154</v>
      </c>
      <c r="B205" s="40">
        <f>235.56-58.42</f>
        <v>177.14</v>
      </c>
      <c r="C205" s="41" t="s">
        <v>208</v>
      </c>
      <c r="D205" s="42" t="s">
        <v>220</v>
      </c>
    </row>
    <row r="206" spans="1:4" hidden="1" x14ac:dyDescent="0.35">
      <c r="A206" s="43" t="s">
        <v>156</v>
      </c>
      <c r="B206" s="44">
        <v>0</v>
      </c>
      <c r="C206" s="45" t="s">
        <v>208</v>
      </c>
      <c r="D206" s="46" t="s">
        <v>220</v>
      </c>
    </row>
    <row r="207" spans="1:4" hidden="1" x14ac:dyDescent="0.35">
      <c r="A207" s="39" t="s">
        <v>157</v>
      </c>
      <c r="B207" s="40">
        <v>261.11999999999995</v>
      </c>
      <c r="C207" s="41" t="s">
        <v>208</v>
      </c>
      <c r="D207" s="42" t="s">
        <v>220</v>
      </c>
    </row>
    <row r="208" spans="1:4" hidden="1" x14ac:dyDescent="0.35">
      <c r="A208" s="43" t="s">
        <v>159</v>
      </c>
      <c r="B208" s="44">
        <v>235.55999999999997</v>
      </c>
      <c r="C208" s="45" t="s">
        <v>208</v>
      </c>
      <c r="D208" s="46" t="s">
        <v>220</v>
      </c>
    </row>
    <row r="209" spans="1:4" hidden="1" x14ac:dyDescent="0.35">
      <c r="A209" s="39" t="s">
        <v>162</v>
      </c>
      <c r="B209" s="40">
        <v>235.55999999999997</v>
      </c>
      <c r="C209" s="41" t="s">
        <v>208</v>
      </c>
      <c r="D209" s="42" t="s">
        <v>220</v>
      </c>
    </row>
    <row r="210" spans="1:4" hidden="1" x14ac:dyDescent="0.35">
      <c r="A210" s="43" t="s">
        <v>164</v>
      </c>
      <c r="B210" s="44">
        <v>235.55999999999997</v>
      </c>
      <c r="C210" s="45" t="s">
        <v>208</v>
      </c>
      <c r="D210" s="46" t="s">
        <v>220</v>
      </c>
    </row>
    <row r="211" spans="1:4" hidden="1" x14ac:dyDescent="0.35">
      <c r="A211" s="39" t="s">
        <v>169</v>
      </c>
      <c r="B211" s="40">
        <v>39.26</v>
      </c>
      <c r="C211" s="41" t="s">
        <v>208</v>
      </c>
      <c r="D211" s="42" t="s">
        <v>220</v>
      </c>
    </row>
    <row r="212" spans="1:4" hidden="1" x14ac:dyDescent="0.35">
      <c r="A212" s="43" t="s">
        <v>170</v>
      </c>
      <c r="B212" s="44">
        <v>235.55999999999997</v>
      </c>
      <c r="C212" s="45" t="s">
        <v>208</v>
      </c>
      <c r="D212" s="46" t="s">
        <v>220</v>
      </c>
    </row>
    <row r="213" spans="1:4" hidden="1" x14ac:dyDescent="0.35">
      <c r="A213" s="39" t="s">
        <v>173</v>
      </c>
      <c r="B213" s="40">
        <v>43.52</v>
      </c>
      <c r="C213" s="41" t="s">
        <v>208</v>
      </c>
      <c r="D213" s="42" t="s">
        <v>220</v>
      </c>
    </row>
    <row r="214" spans="1:4" hidden="1" x14ac:dyDescent="0.35">
      <c r="A214" s="43" t="s">
        <v>175</v>
      </c>
      <c r="B214" s="44">
        <v>235.55999999999997</v>
      </c>
      <c r="C214" s="45" t="s">
        <v>208</v>
      </c>
      <c r="D214" s="46" t="s">
        <v>220</v>
      </c>
    </row>
    <row r="215" spans="1:4" hidden="1" x14ac:dyDescent="0.35">
      <c r="A215" s="39" t="s">
        <v>176</v>
      </c>
      <c r="B215" s="40">
        <v>235.55999999999997</v>
      </c>
      <c r="C215" s="41" t="s">
        <v>208</v>
      </c>
      <c r="D215" s="42" t="s">
        <v>220</v>
      </c>
    </row>
    <row r="216" spans="1:4" hidden="1" x14ac:dyDescent="0.35">
      <c r="A216" s="43" t="s">
        <v>177</v>
      </c>
      <c r="B216" s="44">
        <v>235.55999999999997</v>
      </c>
      <c r="C216" s="45" t="s">
        <v>208</v>
      </c>
      <c r="D216" s="46" t="s">
        <v>220</v>
      </c>
    </row>
    <row r="217" spans="1:4" hidden="1" x14ac:dyDescent="0.35">
      <c r="A217" s="39" t="s">
        <v>178</v>
      </c>
      <c r="B217" s="40">
        <v>235.55999999999997</v>
      </c>
      <c r="C217" s="41" t="s">
        <v>208</v>
      </c>
      <c r="D217" s="42" t="s">
        <v>220</v>
      </c>
    </row>
    <row r="218" spans="1:4" hidden="1" x14ac:dyDescent="0.35">
      <c r="A218" s="43" t="s">
        <v>181</v>
      </c>
      <c r="B218" s="44">
        <v>261.11999999999995</v>
      </c>
      <c r="C218" s="45" t="s">
        <v>208</v>
      </c>
      <c r="D218" s="46" t="s">
        <v>220</v>
      </c>
    </row>
    <row r="219" spans="1:4" hidden="1" x14ac:dyDescent="0.35">
      <c r="A219" s="39" t="s">
        <v>182</v>
      </c>
      <c r="B219" s="40">
        <v>235.55999999999997</v>
      </c>
      <c r="C219" s="41" t="s">
        <v>208</v>
      </c>
      <c r="D219" s="42" t="s">
        <v>220</v>
      </c>
    </row>
    <row r="220" spans="1:4" hidden="1" x14ac:dyDescent="0.35">
      <c r="A220" s="43" t="s">
        <v>183</v>
      </c>
      <c r="B220" s="44">
        <v>235.55999999999997</v>
      </c>
      <c r="C220" s="45" t="s">
        <v>208</v>
      </c>
      <c r="D220" s="46" t="s">
        <v>220</v>
      </c>
    </row>
    <row r="221" spans="1:4" hidden="1" x14ac:dyDescent="0.35">
      <c r="A221" s="39" t="s">
        <v>188</v>
      </c>
      <c r="B221" s="40">
        <v>235.55999999999997</v>
      </c>
      <c r="C221" s="41" t="s">
        <v>208</v>
      </c>
      <c r="D221" s="42" t="s">
        <v>220</v>
      </c>
    </row>
    <row r="222" spans="1:4" hidden="1" x14ac:dyDescent="0.35">
      <c r="A222" s="43" t="s">
        <v>189</v>
      </c>
      <c r="B222" s="44">
        <v>235.55999999999997</v>
      </c>
      <c r="C222" s="45" t="s">
        <v>208</v>
      </c>
      <c r="D222" s="46" t="s">
        <v>220</v>
      </c>
    </row>
    <row r="223" spans="1:4" hidden="1" x14ac:dyDescent="0.35">
      <c r="A223" s="39" t="s">
        <v>190</v>
      </c>
      <c r="B223" s="40">
        <v>235.55999999999997</v>
      </c>
      <c r="C223" s="41" t="s">
        <v>208</v>
      </c>
      <c r="D223" s="42" t="s">
        <v>220</v>
      </c>
    </row>
    <row r="224" spans="1:4" hidden="1" x14ac:dyDescent="0.35">
      <c r="A224" s="43" t="s">
        <v>133</v>
      </c>
      <c r="B224" s="44">
        <v>30</v>
      </c>
      <c r="C224" s="45" t="s">
        <v>210</v>
      </c>
      <c r="D224" s="46" t="s">
        <v>217</v>
      </c>
    </row>
    <row r="225" spans="1:4" hidden="1" x14ac:dyDescent="0.35">
      <c r="A225" s="39" t="s">
        <v>134</v>
      </c>
      <c r="B225" s="40">
        <v>30</v>
      </c>
      <c r="C225" s="41" t="s">
        <v>210</v>
      </c>
      <c r="D225" s="42" t="s">
        <v>217</v>
      </c>
    </row>
    <row r="226" spans="1:4" hidden="1" x14ac:dyDescent="0.35">
      <c r="A226" s="43" t="s">
        <v>137</v>
      </c>
      <c r="B226" s="44">
        <v>30</v>
      </c>
      <c r="C226" s="45" t="s">
        <v>210</v>
      </c>
      <c r="D226" s="46" t="s">
        <v>217</v>
      </c>
    </row>
    <row r="227" spans="1:4" hidden="1" x14ac:dyDescent="0.35">
      <c r="A227" s="39" t="s">
        <v>138</v>
      </c>
      <c r="B227" s="40">
        <v>30</v>
      </c>
      <c r="C227" s="41" t="s">
        <v>210</v>
      </c>
      <c r="D227" s="42" t="s">
        <v>217</v>
      </c>
    </row>
    <row r="228" spans="1:4" hidden="1" x14ac:dyDescent="0.35">
      <c r="A228" s="43" t="s">
        <v>142</v>
      </c>
      <c r="B228" s="44">
        <v>30</v>
      </c>
      <c r="C228" s="45" t="s">
        <v>210</v>
      </c>
      <c r="D228" s="46" t="s">
        <v>217</v>
      </c>
    </row>
    <row r="229" spans="1:4" hidden="1" x14ac:dyDescent="0.35">
      <c r="A229" s="39" t="s">
        <v>144</v>
      </c>
      <c r="B229" s="40">
        <v>30</v>
      </c>
      <c r="C229" s="41" t="s">
        <v>210</v>
      </c>
      <c r="D229" s="42" t="s">
        <v>217</v>
      </c>
    </row>
    <row r="230" spans="1:4" hidden="1" x14ac:dyDescent="0.35">
      <c r="A230" s="43" t="s">
        <v>149</v>
      </c>
      <c r="B230" s="44">
        <v>30</v>
      </c>
      <c r="C230" s="45" t="s">
        <v>210</v>
      </c>
      <c r="D230" s="46" t="s">
        <v>217</v>
      </c>
    </row>
    <row r="231" spans="1:4" hidden="1" x14ac:dyDescent="0.35">
      <c r="A231" s="39" t="s">
        <v>152</v>
      </c>
      <c r="B231" s="40">
        <v>30</v>
      </c>
      <c r="C231" s="41" t="s">
        <v>210</v>
      </c>
      <c r="D231" s="42" t="s">
        <v>217</v>
      </c>
    </row>
    <row r="232" spans="1:4" hidden="1" x14ac:dyDescent="0.35">
      <c r="A232" s="43" t="s">
        <v>153</v>
      </c>
      <c r="B232" s="44">
        <v>30</v>
      </c>
      <c r="C232" s="45" t="s">
        <v>210</v>
      </c>
      <c r="D232" s="46" t="s">
        <v>217</v>
      </c>
    </row>
    <row r="233" spans="1:4" hidden="1" x14ac:dyDescent="0.35">
      <c r="A233" s="39" t="s">
        <v>154</v>
      </c>
      <c r="B233" s="40">
        <v>30</v>
      </c>
      <c r="C233" s="41" t="s">
        <v>210</v>
      </c>
      <c r="D233" s="42" t="s">
        <v>217</v>
      </c>
    </row>
    <row r="234" spans="1:4" hidden="1" x14ac:dyDescent="0.35">
      <c r="A234" s="43" t="s">
        <v>156</v>
      </c>
      <c r="B234" s="44">
        <v>7.5</v>
      </c>
      <c r="C234" s="45" t="s">
        <v>210</v>
      </c>
      <c r="D234" s="46" t="s">
        <v>217</v>
      </c>
    </row>
    <row r="235" spans="1:4" hidden="1" x14ac:dyDescent="0.35">
      <c r="A235" s="39" t="s">
        <v>157</v>
      </c>
      <c r="B235" s="40">
        <v>294.75</v>
      </c>
      <c r="C235" s="41" t="s">
        <v>328</v>
      </c>
      <c r="D235" s="42" t="s">
        <v>217</v>
      </c>
    </row>
    <row r="236" spans="1:4" hidden="1" x14ac:dyDescent="0.35">
      <c r="A236" s="39" t="s">
        <v>157</v>
      </c>
      <c r="B236" s="40">
        <v>30</v>
      </c>
      <c r="C236" s="41" t="s">
        <v>210</v>
      </c>
      <c r="D236" s="42" t="s">
        <v>217</v>
      </c>
    </row>
    <row r="237" spans="1:4" hidden="1" x14ac:dyDescent="0.35">
      <c r="A237" s="43" t="s">
        <v>158</v>
      </c>
      <c r="B237" s="44">
        <v>30</v>
      </c>
      <c r="C237" s="45" t="s">
        <v>210</v>
      </c>
      <c r="D237" s="46" t="s">
        <v>217</v>
      </c>
    </row>
    <row r="238" spans="1:4" hidden="1" x14ac:dyDescent="0.35">
      <c r="A238" s="39" t="s">
        <v>171</v>
      </c>
      <c r="B238" s="40">
        <v>15</v>
      </c>
      <c r="C238" s="41" t="s">
        <v>210</v>
      </c>
      <c r="D238" s="42" t="s">
        <v>217</v>
      </c>
    </row>
    <row r="239" spans="1:4" hidden="1" x14ac:dyDescent="0.35">
      <c r="A239" s="43" t="s">
        <v>174</v>
      </c>
      <c r="B239" s="44">
        <v>72.900000000000006</v>
      </c>
      <c r="C239" s="45" t="s">
        <v>333</v>
      </c>
      <c r="D239" s="46" t="s">
        <v>218</v>
      </c>
    </row>
    <row r="240" spans="1:4" hidden="1" x14ac:dyDescent="0.35">
      <c r="A240" s="43" t="s">
        <v>174</v>
      </c>
      <c r="B240" s="44">
        <v>30</v>
      </c>
      <c r="C240" s="45" t="s">
        <v>210</v>
      </c>
      <c r="D240" s="46" t="s">
        <v>217</v>
      </c>
    </row>
    <row r="241" spans="1:4" hidden="1" x14ac:dyDescent="0.35">
      <c r="A241" s="39" t="s">
        <v>175</v>
      </c>
      <c r="B241" s="40">
        <v>30</v>
      </c>
      <c r="C241" s="41" t="s">
        <v>210</v>
      </c>
      <c r="D241" s="42" t="s">
        <v>217</v>
      </c>
    </row>
    <row r="242" spans="1:4" hidden="1" x14ac:dyDescent="0.35">
      <c r="A242" s="43" t="s">
        <v>177</v>
      </c>
      <c r="B242" s="44">
        <v>30</v>
      </c>
      <c r="C242" s="45" t="s">
        <v>210</v>
      </c>
      <c r="D242" s="46" t="s">
        <v>217</v>
      </c>
    </row>
    <row r="243" spans="1:4" hidden="1" x14ac:dyDescent="0.35">
      <c r="A243" s="39" t="s">
        <v>179</v>
      </c>
      <c r="B243" s="40">
        <v>30</v>
      </c>
      <c r="C243" s="41" t="s">
        <v>210</v>
      </c>
      <c r="D243" s="42" t="s">
        <v>217</v>
      </c>
    </row>
    <row r="244" spans="1:4" hidden="1" x14ac:dyDescent="0.35">
      <c r="A244" s="43" t="s">
        <v>181</v>
      </c>
      <c r="B244" s="44">
        <v>30</v>
      </c>
      <c r="C244" s="45" t="s">
        <v>210</v>
      </c>
      <c r="D244" s="46" t="s">
        <v>217</v>
      </c>
    </row>
    <row r="245" spans="1:4" hidden="1" x14ac:dyDescent="0.35">
      <c r="A245" s="39" t="s">
        <v>182</v>
      </c>
      <c r="B245" s="40">
        <v>30</v>
      </c>
      <c r="C245" s="41" t="s">
        <v>210</v>
      </c>
      <c r="D245" s="42" t="s">
        <v>217</v>
      </c>
    </row>
    <row r="246" spans="1:4" hidden="1" x14ac:dyDescent="0.35">
      <c r="A246" s="43" t="s">
        <v>183</v>
      </c>
      <c r="B246" s="44">
        <v>36.479999999999997</v>
      </c>
      <c r="C246" s="45" t="s">
        <v>210</v>
      </c>
      <c r="D246" s="46" t="s">
        <v>217</v>
      </c>
    </row>
    <row r="247" spans="1:4" hidden="1" x14ac:dyDescent="0.35">
      <c r="A247" s="39" t="s">
        <v>185</v>
      </c>
      <c r="B247" s="40">
        <v>30</v>
      </c>
      <c r="C247" s="41" t="s">
        <v>210</v>
      </c>
      <c r="D247" s="42" t="s">
        <v>217</v>
      </c>
    </row>
    <row r="248" spans="1:4" hidden="1" x14ac:dyDescent="0.35">
      <c r="A248" s="39" t="s">
        <v>189</v>
      </c>
      <c r="B248" s="40">
        <v>430.74</v>
      </c>
      <c r="C248" s="41" t="s">
        <v>9</v>
      </c>
      <c r="D248" s="42" t="s">
        <v>218</v>
      </c>
    </row>
    <row r="249" spans="1:4" hidden="1" x14ac:dyDescent="0.35">
      <c r="A249" s="39" t="s">
        <v>189</v>
      </c>
      <c r="B249" s="40">
        <v>15</v>
      </c>
      <c r="C249" s="41" t="s">
        <v>210</v>
      </c>
      <c r="D249" s="42" t="s">
        <v>217</v>
      </c>
    </row>
    <row r="250" spans="1:4" hidden="1" x14ac:dyDescent="0.35">
      <c r="A250" s="43" t="s">
        <v>190</v>
      </c>
      <c r="B250" s="44">
        <v>30</v>
      </c>
      <c r="C250" s="45" t="s">
        <v>210</v>
      </c>
      <c r="D250" s="46" t="s">
        <v>217</v>
      </c>
    </row>
    <row r="251" spans="1:4" hidden="1" x14ac:dyDescent="0.35">
      <c r="A251" s="43" t="s">
        <v>131</v>
      </c>
      <c r="B251" s="44">
        <v>234</v>
      </c>
      <c r="C251" s="43" t="s">
        <v>296</v>
      </c>
      <c r="D251" s="44" t="s">
        <v>220</v>
      </c>
    </row>
    <row r="252" spans="1:4" x14ac:dyDescent="0.35">
      <c r="A252" s="39" t="s">
        <v>132</v>
      </c>
      <c r="B252" s="40">
        <v>220.5</v>
      </c>
      <c r="C252" s="39" t="s">
        <v>296</v>
      </c>
      <c r="D252" s="40" t="s">
        <v>220</v>
      </c>
    </row>
    <row r="253" spans="1:4" hidden="1" x14ac:dyDescent="0.35">
      <c r="A253" s="43" t="s">
        <v>133</v>
      </c>
      <c r="B253" s="44">
        <v>212</v>
      </c>
      <c r="C253" s="43" t="s">
        <v>296</v>
      </c>
      <c r="D253" s="44" t="s">
        <v>220</v>
      </c>
    </row>
    <row r="254" spans="1:4" hidden="1" x14ac:dyDescent="0.35">
      <c r="A254" s="39" t="s">
        <v>134</v>
      </c>
      <c r="B254" s="40">
        <v>197.17</v>
      </c>
      <c r="C254" s="39" t="s">
        <v>296</v>
      </c>
      <c r="D254" s="40" t="s">
        <v>220</v>
      </c>
    </row>
    <row r="255" spans="1:4" hidden="1" x14ac:dyDescent="0.35">
      <c r="A255" s="43" t="s">
        <v>135</v>
      </c>
      <c r="B255" s="44">
        <v>223.5</v>
      </c>
      <c r="C255" s="43" t="s">
        <v>296</v>
      </c>
      <c r="D255" s="44" t="s">
        <v>220</v>
      </c>
    </row>
    <row r="256" spans="1:4" hidden="1" x14ac:dyDescent="0.35">
      <c r="A256" s="39" t="s">
        <v>136</v>
      </c>
      <c r="B256" s="40">
        <v>222</v>
      </c>
      <c r="C256" s="39" t="s">
        <v>296</v>
      </c>
      <c r="D256" s="40" t="s">
        <v>220</v>
      </c>
    </row>
    <row r="257" spans="1:4" hidden="1" x14ac:dyDescent="0.35">
      <c r="A257" s="43" t="s">
        <v>137</v>
      </c>
      <c r="B257" s="44">
        <v>222</v>
      </c>
      <c r="C257" s="43" t="s">
        <v>296</v>
      </c>
      <c r="D257" s="44" t="s">
        <v>220</v>
      </c>
    </row>
    <row r="258" spans="1:4" hidden="1" x14ac:dyDescent="0.35">
      <c r="A258" s="39" t="s">
        <v>138</v>
      </c>
      <c r="B258" s="40">
        <v>222</v>
      </c>
      <c r="C258" s="39" t="s">
        <v>296</v>
      </c>
      <c r="D258" s="40" t="s">
        <v>220</v>
      </c>
    </row>
    <row r="259" spans="1:4" hidden="1" x14ac:dyDescent="0.35">
      <c r="A259" s="43" t="s">
        <v>139</v>
      </c>
      <c r="B259" s="44">
        <v>136.66999999999999</v>
      </c>
      <c r="C259" s="43" t="s">
        <v>296</v>
      </c>
      <c r="D259" s="44" t="s">
        <v>220</v>
      </c>
    </row>
    <row r="260" spans="1:4" hidden="1" x14ac:dyDescent="0.35">
      <c r="A260" s="39" t="s">
        <v>140</v>
      </c>
      <c r="B260" s="40">
        <v>206.5</v>
      </c>
      <c r="C260" s="39" t="s">
        <v>296</v>
      </c>
      <c r="D260" s="40" t="s">
        <v>220</v>
      </c>
    </row>
    <row r="261" spans="1:4" hidden="1" x14ac:dyDescent="0.35">
      <c r="A261" s="43" t="s">
        <v>141</v>
      </c>
      <c r="B261" s="44">
        <v>148</v>
      </c>
      <c r="C261" s="43" t="s">
        <v>296</v>
      </c>
      <c r="D261" s="44" t="s">
        <v>220</v>
      </c>
    </row>
    <row r="262" spans="1:4" hidden="1" x14ac:dyDescent="0.35">
      <c r="A262" s="39" t="s">
        <v>142</v>
      </c>
      <c r="B262" s="40">
        <v>154</v>
      </c>
      <c r="C262" s="39" t="s">
        <v>296</v>
      </c>
      <c r="D262" s="40" t="s">
        <v>220</v>
      </c>
    </row>
    <row r="263" spans="1:4" hidden="1" x14ac:dyDescent="0.35">
      <c r="A263" s="43" t="s">
        <v>143</v>
      </c>
      <c r="B263" s="44">
        <v>259.5</v>
      </c>
      <c r="C263" s="43" t="s">
        <v>296</v>
      </c>
      <c r="D263" s="44" t="s">
        <v>220</v>
      </c>
    </row>
    <row r="264" spans="1:4" hidden="1" x14ac:dyDescent="0.35">
      <c r="A264" s="39" t="s">
        <v>144</v>
      </c>
      <c r="B264" s="40">
        <v>222</v>
      </c>
      <c r="C264" s="39" t="s">
        <v>296</v>
      </c>
      <c r="D264" s="40" t="s">
        <v>220</v>
      </c>
    </row>
    <row r="265" spans="1:4" hidden="1" x14ac:dyDescent="0.35">
      <c r="A265" s="43" t="s">
        <v>145</v>
      </c>
      <c r="B265" s="44">
        <v>222</v>
      </c>
      <c r="C265" s="43" t="s">
        <v>296</v>
      </c>
      <c r="D265" s="44" t="s">
        <v>220</v>
      </c>
    </row>
    <row r="266" spans="1:4" hidden="1" x14ac:dyDescent="0.35">
      <c r="A266" s="39" t="s">
        <v>146</v>
      </c>
      <c r="B266" s="40">
        <v>95.17</v>
      </c>
      <c r="C266" s="39" t="s">
        <v>296</v>
      </c>
      <c r="D266" s="40" t="s">
        <v>220</v>
      </c>
    </row>
    <row r="267" spans="1:4" hidden="1" x14ac:dyDescent="0.35">
      <c r="A267" s="43" t="s">
        <v>147</v>
      </c>
      <c r="B267" s="44">
        <v>85.17</v>
      </c>
      <c r="C267" s="43" t="s">
        <v>296</v>
      </c>
      <c r="D267" s="44" t="s">
        <v>220</v>
      </c>
    </row>
    <row r="268" spans="1:4" hidden="1" x14ac:dyDescent="0.35">
      <c r="A268" s="39" t="s">
        <v>148</v>
      </c>
      <c r="B268" s="40">
        <v>222</v>
      </c>
      <c r="C268" s="39" t="s">
        <v>296</v>
      </c>
      <c r="D268" s="40" t="s">
        <v>220</v>
      </c>
    </row>
    <row r="269" spans="1:4" hidden="1" x14ac:dyDescent="0.35">
      <c r="A269" s="43" t="s">
        <v>149</v>
      </c>
      <c r="B269" s="44">
        <v>222</v>
      </c>
      <c r="C269" s="43" t="s">
        <v>296</v>
      </c>
      <c r="D269" s="44" t="s">
        <v>220</v>
      </c>
    </row>
    <row r="270" spans="1:4" hidden="1" x14ac:dyDescent="0.35">
      <c r="A270" s="39" t="s">
        <v>150</v>
      </c>
      <c r="B270" s="40">
        <v>148</v>
      </c>
      <c r="C270" s="39" t="s">
        <v>296</v>
      </c>
      <c r="D270" s="40" t="s">
        <v>220</v>
      </c>
    </row>
    <row r="271" spans="1:4" hidden="1" x14ac:dyDescent="0.35">
      <c r="A271" s="43" t="s">
        <v>151</v>
      </c>
      <c r="B271" s="44">
        <v>325</v>
      </c>
      <c r="C271" s="43" t="s">
        <v>296</v>
      </c>
      <c r="D271" s="44" t="s">
        <v>220</v>
      </c>
    </row>
    <row r="272" spans="1:4" hidden="1" x14ac:dyDescent="0.35">
      <c r="A272" s="39" t="s">
        <v>152</v>
      </c>
      <c r="B272" s="40">
        <v>222</v>
      </c>
      <c r="C272" s="39" t="s">
        <v>296</v>
      </c>
      <c r="D272" s="40" t="s">
        <v>220</v>
      </c>
    </row>
    <row r="273" spans="1:4" hidden="1" x14ac:dyDescent="0.35">
      <c r="A273" s="43" t="s">
        <v>153</v>
      </c>
      <c r="B273" s="44">
        <v>220.5</v>
      </c>
      <c r="C273" s="43" t="s">
        <v>296</v>
      </c>
      <c r="D273" s="44" t="s">
        <v>220</v>
      </c>
    </row>
    <row r="274" spans="1:4" hidden="1" x14ac:dyDescent="0.35">
      <c r="A274" s="39" t="s">
        <v>155</v>
      </c>
      <c r="B274" s="40">
        <v>156.5</v>
      </c>
      <c r="C274" s="39" t="s">
        <v>296</v>
      </c>
      <c r="D274" s="40" t="s">
        <v>220</v>
      </c>
    </row>
    <row r="275" spans="1:4" hidden="1" x14ac:dyDescent="0.35">
      <c r="A275" s="43" t="s">
        <v>156</v>
      </c>
      <c r="B275" s="44">
        <v>222</v>
      </c>
      <c r="C275" s="43" t="s">
        <v>296</v>
      </c>
      <c r="D275" s="44" t="s">
        <v>220</v>
      </c>
    </row>
    <row r="276" spans="1:4" hidden="1" x14ac:dyDescent="0.35">
      <c r="A276" s="39" t="s">
        <v>157</v>
      </c>
      <c r="B276" s="40">
        <v>222</v>
      </c>
      <c r="C276" s="39" t="s">
        <v>296</v>
      </c>
      <c r="D276" s="40" t="s">
        <v>220</v>
      </c>
    </row>
    <row r="277" spans="1:4" hidden="1" x14ac:dyDescent="0.35">
      <c r="A277" s="43" t="s">
        <v>158</v>
      </c>
      <c r="B277" s="44">
        <v>222</v>
      </c>
      <c r="C277" s="43" t="s">
        <v>296</v>
      </c>
      <c r="D277" s="44" t="s">
        <v>220</v>
      </c>
    </row>
    <row r="278" spans="1:4" hidden="1" x14ac:dyDescent="0.35">
      <c r="A278" s="39" t="s">
        <v>159</v>
      </c>
      <c r="B278" s="40">
        <v>219</v>
      </c>
      <c r="C278" s="39" t="s">
        <v>296</v>
      </c>
      <c r="D278" s="40" t="s">
        <v>220</v>
      </c>
    </row>
    <row r="279" spans="1:4" hidden="1" x14ac:dyDescent="0.35">
      <c r="A279" s="43" t="s">
        <v>160</v>
      </c>
      <c r="B279" s="44">
        <v>232.5</v>
      </c>
      <c r="C279" s="43" t="s">
        <v>296</v>
      </c>
      <c r="D279" s="44" t="s">
        <v>220</v>
      </c>
    </row>
    <row r="280" spans="1:4" hidden="1" x14ac:dyDescent="0.35">
      <c r="A280" s="39" t="s">
        <v>161</v>
      </c>
      <c r="B280" s="40">
        <v>102</v>
      </c>
      <c r="C280" s="39" t="s">
        <v>296</v>
      </c>
      <c r="D280" s="40" t="s">
        <v>220</v>
      </c>
    </row>
    <row r="281" spans="1:4" hidden="1" x14ac:dyDescent="0.35">
      <c r="A281" s="43" t="s">
        <v>162</v>
      </c>
      <c r="B281" s="44">
        <v>102</v>
      </c>
      <c r="C281" s="43" t="s">
        <v>296</v>
      </c>
      <c r="D281" s="44" t="s">
        <v>220</v>
      </c>
    </row>
    <row r="282" spans="1:4" hidden="1" x14ac:dyDescent="0.35">
      <c r="A282" s="39" t="s">
        <v>163</v>
      </c>
      <c r="B282" s="40">
        <v>148</v>
      </c>
      <c r="C282" s="39" t="s">
        <v>296</v>
      </c>
      <c r="D282" s="40" t="s">
        <v>220</v>
      </c>
    </row>
    <row r="283" spans="1:4" hidden="1" x14ac:dyDescent="0.35">
      <c r="A283" s="43" t="s">
        <v>164</v>
      </c>
      <c r="B283" s="44">
        <v>222</v>
      </c>
      <c r="C283" s="43" t="s">
        <v>296</v>
      </c>
      <c r="D283" s="44" t="s">
        <v>220</v>
      </c>
    </row>
    <row r="284" spans="1:4" hidden="1" x14ac:dyDescent="0.35">
      <c r="A284" s="39" t="s">
        <v>165</v>
      </c>
      <c r="B284" s="40">
        <v>222</v>
      </c>
      <c r="C284" s="39" t="s">
        <v>296</v>
      </c>
      <c r="D284" s="40" t="s">
        <v>220</v>
      </c>
    </row>
    <row r="285" spans="1:4" hidden="1" x14ac:dyDescent="0.35">
      <c r="A285" s="43" t="s">
        <v>166</v>
      </c>
      <c r="B285" s="44">
        <v>148</v>
      </c>
      <c r="C285" s="43" t="s">
        <v>296</v>
      </c>
      <c r="D285" s="44" t="s">
        <v>220</v>
      </c>
    </row>
    <row r="286" spans="1:4" hidden="1" x14ac:dyDescent="0.35">
      <c r="A286" s="39" t="s">
        <v>167</v>
      </c>
      <c r="B286" s="40">
        <v>145</v>
      </c>
      <c r="C286" s="39" t="s">
        <v>296</v>
      </c>
      <c r="D286" s="40" t="s">
        <v>220</v>
      </c>
    </row>
    <row r="287" spans="1:4" hidden="1" x14ac:dyDescent="0.35">
      <c r="A287" s="43" t="s">
        <v>168</v>
      </c>
      <c r="B287" s="44">
        <v>148</v>
      </c>
      <c r="C287" s="43" t="s">
        <v>296</v>
      </c>
      <c r="D287" s="44" t="s">
        <v>220</v>
      </c>
    </row>
    <row r="288" spans="1:4" hidden="1" x14ac:dyDescent="0.35">
      <c r="A288" s="39" t="s">
        <v>169</v>
      </c>
      <c r="B288" s="40">
        <v>184.21</v>
      </c>
      <c r="C288" s="39" t="s">
        <v>296</v>
      </c>
      <c r="D288" s="40" t="s">
        <v>220</v>
      </c>
    </row>
    <row r="289" spans="1:4" hidden="1" x14ac:dyDescent="0.35">
      <c r="A289" s="43" t="s">
        <v>170</v>
      </c>
      <c r="B289" s="44">
        <v>222</v>
      </c>
      <c r="C289" s="43" t="s">
        <v>296</v>
      </c>
      <c r="D289" s="44" t="s">
        <v>220</v>
      </c>
    </row>
    <row r="290" spans="1:4" hidden="1" x14ac:dyDescent="0.35">
      <c r="A290" s="39" t="s">
        <v>171</v>
      </c>
      <c r="B290" s="40">
        <v>222</v>
      </c>
      <c r="C290" s="39" t="s">
        <v>296</v>
      </c>
      <c r="D290" s="40" t="s">
        <v>220</v>
      </c>
    </row>
    <row r="291" spans="1:4" hidden="1" x14ac:dyDescent="0.35">
      <c r="A291" s="43" t="s">
        <v>172</v>
      </c>
      <c r="B291" s="44">
        <v>222</v>
      </c>
      <c r="C291" s="43" t="s">
        <v>296</v>
      </c>
      <c r="D291" s="44" t="s">
        <v>220</v>
      </c>
    </row>
    <row r="292" spans="1:4" hidden="1" x14ac:dyDescent="0.35">
      <c r="A292" s="39" t="s">
        <v>173</v>
      </c>
      <c r="B292" s="40">
        <v>138.5</v>
      </c>
      <c r="C292" s="39" t="s">
        <v>296</v>
      </c>
      <c r="D292" s="40" t="s">
        <v>220</v>
      </c>
    </row>
    <row r="293" spans="1:4" hidden="1" x14ac:dyDescent="0.35">
      <c r="A293" s="43" t="s">
        <v>174</v>
      </c>
      <c r="B293" s="44">
        <v>222</v>
      </c>
      <c r="C293" s="43" t="s">
        <v>296</v>
      </c>
      <c r="D293" s="44" t="s">
        <v>220</v>
      </c>
    </row>
    <row r="294" spans="1:4" hidden="1" x14ac:dyDescent="0.35">
      <c r="A294" s="39" t="s">
        <v>175</v>
      </c>
      <c r="B294" s="40">
        <v>240</v>
      </c>
      <c r="C294" s="39" t="s">
        <v>296</v>
      </c>
      <c r="D294" s="40" t="s">
        <v>220</v>
      </c>
    </row>
    <row r="295" spans="1:4" hidden="1" x14ac:dyDescent="0.35">
      <c r="A295" s="43" t="s">
        <v>176</v>
      </c>
      <c r="B295" s="44">
        <v>120</v>
      </c>
      <c r="C295" s="43" t="s">
        <v>296</v>
      </c>
      <c r="D295" s="44" t="s">
        <v>220</v>
      </c>
    </row>
    <row r="296" spans="1:4" hidden="1" x14ac:dyDescent="0.35">
      <c r="A296" s="39" t="s">
        <v>177</v>
      </c>
      <c r="B296" s="40">
        <v>222</v>
      </c>
      <c r="C296" s="39" t="s">
        <v>296</v>
      </c>
      <c r="D296" s="40" t="s">
        <v>220</v>
      </c>
    </row>
    <row r="297" spans="1:4" hidden="1" x14ac:dyDescent="0.35">
      <c r="A297" s="43" t="s">
        <v>178</v>
      </c>
      <c r="B297" s="44">
        <v>215</v>
      </c>
      <c r="C297" s="43" t="s">
        <v>296</v>
      </c>
      <c r="D297" s="44" t="s">
        <v>220</v>
      </c>
    </row>
    <row r="298" spans="1:4" hidden="1" x14ac:dyDescent="0.35">
      <c r="A298" s="39" t="s">
        <v>179</v>
      </c>
      <c r="B298" s="40">
        <v>222</v>
      </c>
      <c r="C298" s="39" t="s">
        <v>296</v>
      </c>
      <c r="D298" s="40" t="s">
        <v>220</v>
      </c>
    </row>
    <row r="299" spans="1:4" hidden="1" x14ac:dyDescent="0.35">
      <c r="A299" s="43" t="s">
        <v>180</v>
      </c>
      <c r="B299" s="44">
        <v>148</v>
      </c>
      <c r="C299" s="43" t="s">
        <v>296</v>
      </c>
      <c r="D299" s="44" t="s">
        <v>220</v>
      </c>
    </row>
    <row r="300" spans="1:4" hidden="1" x14ac:dyDescent="0.35">
      <c r="A300" s="39" t="s">
        <v>181</v>
      </c>
      <c r="B300" s="40">
        <v>225.57</v>
      </c>
      <c r="C300" s="39" t="s">
        <v>296</v>
      </c>
      <c r="D300" s="40" t="s">
        <v>220</v>
      </c>
    </row>
    <row r="301" spans="1:4" hidden="1" x14ac:dyDescent="0.35">
      <c r="A301" s="43" t="s">
        <v>182</v>
      </c>
      <c r="B301" s="44">
        <v>222</v>
      </c>
      <c r="C301" s="43" t="s">
        <v>296</v>
      </c>
      <c r="D301" s="44" t="s">
        <v>220</v>
      </c>
    </row>
    <row r="302" spans="1:4" hidden="1" x14ac:dyDescent="0.35">
      <c r="A302" s="39" t="s">
        <v>183</v>
      </c>
      <c r="B302" s="40">
        <v>102</v>
      </c>
      <c r="C302" s="39" t="s">
        <v>296</v>
      </c>
      <c r="D302" s="40" t="s">
        <v>220</v>
      </c>
    </row>
    <row r="303" spans="1:4" hidden="1" x14ac:dyDescent="0.35">
      <c r="A303" s="43" t="s">
        <v>184</v>
      </c>
      <c r="B303" s="44">
        <v>222</v>
      </c>
      <c r="C303" s="43" t="s">
        <v>296</v>
      </c>
      <c r="D303" s="44" t="s">
        <v>220</v>
      </c>
    </row>
    <row r="304" spans="1:4" hidden="1" x14ac:dyDescent="0.35">
      <c r="A304" s="39" t="s">
        <v>185</v>
      </c>
      <c r="B304" s="40">
        <v>217.5</v>
      </c>
      <c r="C304" s="39" t="s">
        <v>296</v>
      </c>
      <c r="D304" s="40" t="s">
        <v>220</v>
      </c>
    </row>
    <row r="305" spans="1:4" hidden="1" x14ac:dyDescent="0.35">
      <c r="A305" s="43" t="s">
        <v>186</v>
      </c>
      <c r="B305" s="44">
        <v>215</v>
      </c>
      <c r="C305" s="43" t="s">
        <v>296</v>
      </c>
      <c r="D305" s="44" t="s">
        <v>220</v>
      </c>
    </row>
    <row r="306" spans="1:4" hidden="1" x14ac:dyDescent="0.35">
      <c r="A306" s="39" t="s">
        <v>187</v>
      </c>
      <c r="B306" s="40">
        <v>219</v>
      </c>
      <c r="C306" s="39" t="s">
        <v>296</v>
      </c>
      <c r="D306" s="40" t="s">
        <v>220</v>
      </c>
    </row>
    <row r="307" spans="1:4" hidden="1" x14ac:dyDescent="0.35">
      <c r="A307" s="43" t="s">
        <v>188</v>
      </c>
      <c r="B307" s="44">
        <v>222</v>
      </c>
      <c r="C307" s="43" t="s">
        <v>296</v>
      </c>
      <c r="D307" s="44" t="s">
        <v>220</v>
      </c>
    </row>
    <row r="308" spans="1:4" hidden="1" x14ac:dyDescent="0.35">
      <c r="A308" s="39" t="s">
        <v>189</v>
      </c>
      <c r="B308" s="40">
        <v>222</v>
      </c>
      <c r="C308" s="39" t="s">
        <v>296</v>
      </c>
      <c r="D308" s="40" t="s">
        <v>220</v>
      </c>
    </row>
    <row r="309" spans="1:4" hidden="1" x14ac:dyDescent="0.35">
      <c r="A309" s="43" t="s">
        <v>190</v>
      </c>
      <c r="B309" s="44">
        <v>215</v>
      </c>
      <c r="C309" s="43" t="s">
        <v>296</v>
      </c>
      <c r="D309" s="44" t="s">
        <v>220</v>
      </c>
    </row>
    <row r="310" spans="1:4" hidden="1" x14ac:dyDescent="0.35">
      <c r="A310" s="48" t="s">
        <v>151</v>
      </c>
      <c r="B310" s="44">
        <v>17.399999999999999</v>
      </c>
      <c r="C310" s="45" t="s">
        <v>194</v>
      </c>
      <c r="D310" s="46" t="s">
        <v>217</v>
      </c>
    </row>
    <row r="311" spans="1:4" hidden="1" x14ac:dyDescent="0.35">
      <c r="A311" s="39" t="s">
        <v>151</v>
      </c>
      <c r="B311" s="40">
        <v>751.92</v>
      </c>
      <c r="C311" s="41" t="s">
        <v>3</v>
      </c>
      <c r="D311" s="42" t="s">
        <v>217</v>
      </c>
    </row>
    <row r="312" spans="1:4" hidden="1" x14ac:dyDescent="0.35">
      <c r="A312" s="43" t="s">
        <v>151</v>
      </c>
      <c r="B312" s="44">
        <v>1056.6500000000001</v>
      </c>
      <c r="C312" s="45" t="s">
        <v>3</v>
      </c>
      <c r="D312" s="46" t="s">
        <v>217</v>
      </c>
    </row>
    <row r="313" spans="1:4" hidden="1" x14ac:dyDescent="0.35">
      <c r="A313" s="39" t="s">
        <v>151</v>
      </c>
      <c r="B313" s="40">
        <v>789.15</v>
      </c>
      <c r="C313" s="41" t="s">
        <v>3</v>
      </c>
      <c r="D313" s="42" t="s">
        <v>217</v>
      </c>
    </row>
    <row r="314" spans="1:4" hidden="1" x14ac:dyDescent="0.35">
      <c r="A314" s="43" t="s">
        <v>151</v>
      </c>
      <c r="B314" s="44">
        <v>1956.4</v>
      </c>
      <c r="C314" s="45" t="s">
        <v>3</v>
      </c>
      <c r="D314" s="46" t="s">
        <v>217</v>
      </c>
    </row>
    <row r="315" spans="1:4" hidden="1" x14ac:dyDescent="0.35">
      <c r="A315" s="43" t="s">
        <v>151</v>
      </c>
      <c r="B315" s="44">
        <v>562.35</v>
      </c>
      <c r="C315" s="45" t="s">
        <v>3</v>
      </c>
      <c r="D315" s="46" t="s">
        <v>217</v>
      </c>
    </row>
    <row r="316" spans="1:4" hidden="1" x14ac:dyDescent="0.35">
      <c r="A316" s="39" t="s">
        <v>151</v>
      </c>
      <c r="B316" s="40">
        <v>78.5</v>
      </c>
      <c r="C316" s="41" t="s">
        <v>9</v>
      </c>
      <c r="D316" s="42" t="s">
        <v>218</v>
      </c>
    </row>
    <row r="317" spans="1:4" hidden="1" x14ac:dyDescent="0.35">
      <c r="A317" s="43" t="s">
        <v>151</v>
      </c>
      <c r="B317" s="44">
        <v>120</v>
      </c>
      <c r="C317" s="45" t="s">
        <v>9</v>
      </c>
      <c r="D317" s="46" t="s">
        <v>218</v>
      </c>
    </row>
    <row r="318" spans="1:4" hidden="1" x14ac:dyDescent="0.35">
      <c r="A318" s="39" t="s">
        <v>151</v>
      </c>
      <c r="B318" s="40">
        <v>294.75</v>
      </c>
      <c r="C318" s="45" t="s">
        <v>15</v>
      </c>
      <c r="D318" s="42" t="s">
        <v>218</v>
      </c>
    </row>
    <row r="319" spans="1:4" hidden="1" x14ac:dyDescent="0.35">
      <c r="A319" s="39" t="s">
        <v>151</v>
      </c>
      <c r="B319" s="40">
        <v>298</v>
      </c>
      <c r="C319" s="41" t="s">
        <v>9</v>
      </c>
      <c r="D319" s="42" t="s">
        <v>218</v>
      </c>
    </row>
    <row r="320" spans="1:4" hidden="1" x14ac:dyDescent="0.35">
      <c r="A320" s="48" t="s">
        <v>143</v>
      </c>
      <c r="B320" s="44">
        <v>178.65</v>
      </c>
      <c r="C320" s="45" t="s">
        <v>212</v>
      </c>
      <c r="D320" s="46" t="s">
        <v>217</v>
      </c>
    </row>
    <row r="321" spans="1:4" hidden="1" x14ac:dyDescent="0.35">
      <c r="A321" s="47" t="s">
        <v>143</v>
      </c>
      <c r="B321" s="40">
        <v>273.92</v>
      </c>
      <c r="C321" s="41" t="s">
        <v>193</v>
      </c>
      <c r="D321" s="42" t="s">
        <v>218</v>
      </c>
    </row>
    <row r="322" spans="1:4" hidden="1" x14ac:dyDescent="0.35">
      <c r="A322" s="48" t="s">
        <v>143</v>
      </c>
      <c r="B322" s="44">
        <v>642.19000000000005</v>
      </c>
      <c r="C322" s="45" t="s">
        <v>195</v>
      </c>
      <c r="D322" s="46" t="s">
        <v>217</v>
      </c>
    </row>
    <row r="323" spans="1:4" hidden="1" x14ac:dyDescent="0.35">
      <c r="A323" s="39" t="s">
        <v>143</v>
      </c>
      <c r="B323" s="40">
        <v>32</v>
      </c>
      <c r="C323" s="41" t="s">
        <v>198</v>
      </c>
      <c r="D323" s="42" t="s">
        <v>217</v>
      </c>
    </row>
    <row r="324" spans="1:4" hidden="1" x14ac:dyDescent="0.35">
      <c r="A324" s="39" t="s">
        <v>143</v>
      </c>
      <c r="B324" s="40">
        <v>58.5</v>
      </c>
      <c r="C324" s="41" t="s">
        <v>200</v>
      </c>
      <c r="D324" s="42" t="s">
        <v>217</v>
      </c>
    </row>
    <row r="325" spans="1:4" hidden="1" x14ac:dyDescent="0.35">
      <c r="A325" s="39" t="s">
        <v>143</v>
      </c>
      <c r="B325" s="40">
        <v>151</v>
      </c>
      <c r="C325" s="41" t="s">
        <v>203</v>
      </c>
      <c r="D325" s="42" t="s">
        <v>218</v>
      </c>
    </row>
    <row r="326" spans="1:4" hidden="1" x14ac:dyDescent="0.35">
      <c r="A326" s="39" t="s">
        <v>143</v>
      </c>
      <c r="B326" s="40">
        <v>14.5</v>
      </c>
      <c r="C326" s="41" t="s">
        <v>325</v>
      </c>
      <c r="D326" s="42" t="s">
        <v>218</v>
      </c>
    </row>
    <row r="327" spans="1:4" hidden="1" x14ac:dyDescent="0.35">
      <c r="A327" s="43" t="s">
        <v>143</v>
      </c>
      <c r="B327" s="44">
        <v>108.74</v>
      </c>
      <c r="C327" s="45" t="s">
        <v>205</v>
      </c>
      <c r="D327" s="46" t="s">
        <v>218</v>
      </c>
    </row>
    <row r="328" spans="1:4" hidden="1" x14ac:dyDescent="0.35">
      <c r="A328" s="48" t="s">
        <v>188</v>
      </c>
      <c r="B328" s="44">
        <v>257.63</v>
      </c>
      <c r="C328" s="45" t="s">
        <v>212</v>
      </c>
      <c r="D328" s="46" t="s">
        <v>217</v>
      </c>
    </row>
    <row r="329" spans="1:4" hidden="1" x14ac:dyDescent="0.35">
      <c r="A329" s="48" t="s">
        <v>188</v>
      </c>
      <c r="B329" s="44">
        <v>6.5</v>
      </c>
      <c r="C329" s="45" t="s">
        <v>193</v>
      </c>
      <c r="D329" s="46" t="s">
        <v>218</v>
      </c>
    </row>
    <row r="330" spans="1:4" hidden="1" x14ac:dyDescent="0.35">
      <c r="A330" s="48" t="s">
        <v>188</v>
      </c>
      <c r="B330" s="44">
        <v>371.4</v>
      </c>
      <c r="C330" s="45" t="s">
        <v>194</v>
      </c>
      <c r="D330" s="46" t="s">
        <v>217</v>
      </c>
    </row>
    <row r="331" spans="1:4" hidden="1" x14ac:dyDescent="0.35">
      <c r="A331" s="47" t="s">
        <v>188</v>
      </c>
      <c r="B331" s="40">
        <v>1578.97</v>
      </c>
      <c r="C331" s="41" t="s">
        <v>195</v>
      </c>
      <c r="D331" s="42" t="s">
        <v>217</v>
      </c>
    </row>
    <row r="332" spans="1:4" hidden="1" x14ac:dyDescent="0.35">
      <c r="A332" s="47" t="s">
        <v>188</v>
      </c>
      <c r="B332" s="40">
        <v>1065.03</v>
      </c>
      <c r="C332" s="41" t="s">
        <v>196</v>
      </c>
      <c r="D332" s="42" t="s">
        <v>217</v>
      </c>
    </row>
    <row r="333" spans="1:4" hidden="1" x14ac:dyDescent="0.35">
      <c r="A333" s="39" t="s">
        <v>188</v>
      </c>
      <c r="B333" s="40">
        <v>558.70000000000005</v>
      </c>
      <c r="C333" s="41" t="s">
        <v>198</v>
      </c>
      <c r="D333" s="42" t="s">
        <v>217</v>
      </c>
    </row>
    <row r="334" spans="1:4" hidden="1" x14ac:dyDescent="0.35">
      <c r="A334" s="43" t="s">
        <v>188</v>
      </c>
      <c r="B334" s="44">
        <v>11</v>
      </c>
      <c r="C334" s="45" t="s">
        <v>202</v>
      </c>
      <c r="D334" s="46" t="s">
        <v>218</v>
      </c>
    </row>
    <row r="335" spans="1:4" hidden="1" x14ac:dyDescent="0.35">
      <c r="A335" s="39" t="s">
        <v>188</v>
      </c>
      <c r="B335" s="40">
        <v>57.98</v>
      </c>
      <c r="C335" s="41" t="s">
        <v>327</v>
      </c>
      <c r="D335" s="42" t="s">
        <v>217</v>
      </c>
    </row>
    <row r="336" spans="1:4" hidden="1" x14ac:dyDescent="0.35">
      <c r="A336" s="39" t="s">
        <v>188</v>
      </c>
      <c r="B336" s="40">
        <v>12.66</v>
      </c>
      <c r="C336" s="41" t="s">
        <v>201</v>
      </c>
      <c r="D336" s="42" t="s">
        <v>218</v>
      </c>
    </row>
    <row r="337" spans="1:4" hidden="1" x14ac:dyDescent="0.35">
      <c r="A337" s="39" t="s">
        <v>188</v>
      </c>
      <c r="B337" s="40">
        <v>60.24</v>
      </c>
      <c r="C337" s="41" t="s">
        <v>204</v>
      </c>
      <c r="D337" s="42" t="s">
        <v>218</v>
      </c>
    </row>
    <row r="338" spans="1:4" hidden="1" x14ac:dyDescent="0.35">
      <c r="A338" s="39" t="s">
        <v>188</v>
      </c>
      <c r="B338" s="40">
        <v>535.74</v>
      </c>
      <c r="C338" s="41" t="s">
        <v>203</v>
      </c>
      <c r="D338" s="42" t="s">
        <v>218</v>
      </c>
    </row>
    <row r="339" spans="1:4" hidden="1" x14ac:dyDescent="0.35">
      <c r="A339" s="39" t="s">
        <v>188</v>
      </c>
      <c r="B339" s="40">
        <v>222.5</v>
      </c>
      <c r="C339" s="41" t="s">
        <v>205</v>
      </c>
      <c r="D339" s="42" t="s">
        <v>218</v>
      </c>
    </row>
    <row r="340" spans="1:4" hidden="1" x14ac:dyDescent="0.35">
      <c r="A340" s="43" t="s">
        <v>188</v>
      </c>
      <c r="B340" s="44">
        <v>2.5</v>
      </c>
      <c r="C340" s="45" t="s">
        <v>210</v>
      </c>
      <c r="D340" s="46" t="s">
        <v>217</v>
      </c>
    </row>
    <row r="341" spans="1:4" hidden="1" x14ac:dyDescent="0.35">
      <c r="A341" s="43" t="s">
        <v>183</v>
      </c>
      <c r="B341" s="44">
        <v>28.46</v>
      </c>
      <c r="C341" s="45" t="s">
        <v>331</v>
      </c>
      <c r="D341" s="46" t="s">
        <v>217</v>
      </c>
    </row>
    <row r="342" spans="1:4" hidden="1" x14ac:dyDescent="0.35">
      <c r="A342" s="43" t="s">
        <v>183</v>
      </c>
      <c r="B342" s="44">
        <v>294.75</v>
      </c>
      <c r="C342" s="45" t="s">
        <v>332</v>
      </c>
      <c r="D342" s="46" t="s">
        <v>217</v>
      </c>
    </row>
    <row r="343" spans="1:4" hidden="1" x14ac:dyDescent="0.35">
      <c r="A343" s="39" t="s">
        <v>179</v>
      </c>
      <c r="B343" s="40">
        <v>60.24</v>
      </c>
      <c r="C343" s="41" t="s">
        <v>334</v>
      </c>
      <c r="D343" s="42" t="s">
        <v>218</v>
      </c>
    </row>
  </sheetData>
  <autoFilter ref="A1:D343" xr:uid="{00000000-0009-0000-0000-000006000000}">
    <filterColumn colId="0">
      <filters>
        <filter val="Alan Kerr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3:W67"/>
  <sheetViews>
    <sheetView workbookViewId="0">
      <selection activeCell="C5" sqref="C5:D5"/>
    </sheetView>
  </sheetViews>
  <sheetFormatPr defaultRowHeight="14.5" x14ac:dyDescent="0.35"/>
  <cols>
    <col min="1" max="1" width="19.36328125" bestFit="1" customWidth="1"/>
    <col min="2" max="2" width="52.1796875" bestFit="1" customWidth="1"/>
    <col min="3" max="3" width="31.36328125" bestFit="1" customWidth="1"/>
    <col min="4" max="4" width="28.08984375" bestFit="1" customWidth="1"/>
    <col min="5" max="5" width="29.81640625" bestFit="1" customWidth="1"/>
    <col min="6" max="6" width="29.26953125" bestFit="1" customWidth="1"/>
    <col min="7" max="7" width="26.54296875" bestFit="1" customWidth="1"/>
    <col min="8" max="8" width="22.36328125" bestFit="1" customWidth="1"/>
    <col min="9" max="9" width="29.54296875" bestFit="1" customWidth="1"/>
    <col min="10" max="10" width="47.26953125" bestFit="1" customWidth="1"/>
    <col min="11" max="11" width="53.1796875" bestFit="1" customWidth="1"/>
    <col min="12" max="12" width="36.26953125" bestFit="1" customWidth="1"/>
    <col min="13" max="13" width="34.6328125" bestFit="1" customWidth="1"/>
    <col min="14" max="14" width="35.54296875" bestFit="1" customWidth="1"/>
    <col min="15" max="15" width="16.6328125" bestFit="1" customWidth="1"/>
    <col min="16" max="16" width="24.08984375" bestFit="1" customWidth="1"/>
    <col min="17" max="17" width="20" bestFit="1" customWidth="1"/>
    <col min="18" max="18" width="11.453125" bestFit="1" customWidth="1"/>
    <col min="19" max="19" width="10.453125" bestFit="1" customWidth="1"/>
    <col min="20" max="20" width="14.26953125" bestFit="1" customWidth="1"/>
    <col min="21" max="21" width="27" bestFit="1" customWidth="1"/>
    <col min="22" max="22" width="31.90625" bestFit="1" customWidth="1"/>
    <col min="23" max="23" width="11.453125" bestFit="1" customWidth="1"/>
  </cols>
  <sheetData>
    <row r="3" spans="1:23" x14ac:dyDescent="0.35">
      <c r="A3" s="30" t="s">
        <v>130</v>
      </c>
      <c r="B3" t="s">
        <v>193</v>
      </c>
      <c r="C3" t="s">
        <v>194</v>
      </c>
      <c r="D3" t="s">
        <v>195</v>
      </c>
      <c r="E3" t="s">
        <v>196</v>
      </c>
      <c r="F3" t="s">
        <v>197</v>
      </c>
      <c r="G3" t="s">
        <v>198</v>
      </c>
      <c r="H3" t="s">
        <v>199</v>
      </c>
      <c r="I3" t="s">
        <v>200</v>
      </c>
      <c r="J3" t="s">
        <v>201</v>
      </c>
      <c r="K3" t="s">
        <v>202</v>
      </c>
      <c r="L3" t="s">
        <v>203</v>
      </c>
      <c r="M3" t="s">
        <v>204</v>
      </c>
      <c r="N3" t="s">
        <v>205</v>
      </c>
      <c r="O3" t="s">
        <v>206</v>
      </c>
      <c r="P3" t="s">
        <v>207</v>
      </c>
      <c r="Q3" t="s">
        <v>210</v>
      </c>
      <c r="R3" t="s">
        <v>221</v>
      </c>
      <c r="S3" t="s">
        <v>222</v>
      </c>
      <c r="T3" t="s">
        <v>223</v>
      </c>
      <c r="U3" t="s">
        <v>297</v>
      </c>
      <c r="V3" t="s">
        <v>298</v>
      </c>
      <c r="W3" t="s">
        <v>209</v>
      </c>
    </row>
    <row r="4" spans="1:23" x14ac:dyDescent="0.35">
      <c r="A4" s="31" t="s">
        <v>131</v>
      </c>
      <c r="B4" s="32"/>
      <c r="C4" s="32"/>
      <c r="D4" s="32">
        <v>910.61</v>
      </c>
      <c r="E4" s="32"/>
      <c r="F4" s="32"/>
      <c r="G4" s="32"/>
      <c r="H4" s="32">
        <v>249.95</v>
      </c>
      <c r="I4" s="32"/>
      <c r="J4" s="32"/>
      <c r="K4" s="32"/>
      <c r="L4" s="32">
        <v>116.1</v>
      </c>
      <c r="M4" s="32"/>
      <c r="N4" s="32"/>
      <c r="O4" s="32"/>
      <c r="P4" s="32"/>
      <c r="Q4" s="32"/>
      <c r="R4" s="32">
        <v>7667.04</v>
      </c>
      <c r="S4" s="32">
        <v>4802.8</v>
      </c>
      <c r="T4" s="32"/>
      <c r="U4" s="32"/>
      <c r="V4" s="32">
        <v>234</v>
      </c>
      <c r="W4" s="32">
        <v>13980.5</v>
      </c>
    </row>
    <row r="5" spans="1:23" x14ac:dyDescent="0.35">
      <c r="A5" s="31" t="s">
        <v>132</v>
      </c>
      <c r="B5" s="32"/>
      <c r="C5" s="32">
        <v>79</v>
      </c>
      <c r="D5" s="32">
        <v>344.93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>
        <v>179.88000000000002</v>
      </c>
      <c r="P5" s="32"/>
      <c r="Q5" s="32"/>
      <c r="R5" s="32">
        <v>7667.04</v>
      </c>
      <c r="S5" s="32">
        <v>12924.8</v>
      </c>
      <c r="T5" s="32"/>
      <c r="U5" s="32">
        <v>235.55999999999997</v>
      </c>
      <c r="V5" s="32">
        <v>220.5</v>
      </c>
      <c r="W5" s="32">
        <v>21651.710000000003</v>
      </c>
    </row>
    <row r="6" spans="1:23" x14ac:dyDescent="0.35">
      <c r="A6" s="31" t="s">
        <v>133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>
        <v>179.88000000000002</v>
      </c>
      <c r="P6" s="32"/>
      <c r="Q6" s="32">
        <v>30</v>
      </c>
      <c r="R6" s="32">
        <v>7667.04</v>
      </c>
      <c r="S6" s="32">
        <v>7668</v>
      </c>
      <c r="T6" s="32"/>
      <c r="U6" s="32"/>
      <c r="V6" s="32">
        <v>212</v>
      </c>
      <c r="W6" s="32">
        <v>15756.92</v>
      </c>
    </row>
    <row r="7" spans="1:23" x14ac:dyDescent="0.35">
      <c r="A7" s="31" t="s">
        <v>134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>
        <v>179.88000000000002</v>
      </c>
      <c r="P7" s="32"/>
      <c r="Q7" s="32">
        <v>30</v>
      </c>
      <c r="R7" s="32">
        <v>7667.04</v>
      </c>
      <c r="S7" s="32">
        <v>6173.7599999999984</v>
      </c>
      <c r="T7" s="32"/>
      <c r="U7" s="32">
        <v>261.11999999999995</v>
      </c>
      <c r="V7" s="32">
        <v>197.17</v>
      </c>
      <c r="W7" s="32">
        <v>14508.969999999998</v>
      </c>
    </row>
    <row r="8" spans="1:23" x14ac:dyDescent="0.35">
      <c r="A8" s="31" t="s">
        <v>135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>
        <v>7667.04</v>
      </c>
      <c r="S8" s="32">
        <v>4493.6100000000006</v>
      </c>
      <c r="T8" s="32"/>
      <c r="U8" s="32">
        <v>261.11999999999995</v>
      </c>
      <c r="V8" s="32">
        <v>223.5</v>
      </c>
      <c r="W8" s="32">
        <v>12645.270000000002</v>
      </c>
    </row>
    <row r="9" spans="1:23" x14ac:dyDescent="0.35">
      <c r="A9" s="31" t="s">
        <v>136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>
        <v>7667.04</v>
      </c>
      <c r="S9" s="32"/>
      <c r="T9" s="32"/>
      <c r="U9" s="32"/>
      <c r="V9" s="32">
        <v>222</v>
      </c>
      <c r="W9" s="32">
        <v>7889.04</v>
      </c>
    </row>
    <row r="10" spans="1:23" x14ac:dyDescent="0.35">
      <c r="A10" s="31" t="s">
        <v>137</v>
      </c>
      <c r="B10" s="32"/>
      <c r="C10" s="32"/>
      <c r="D10" s="32"/>
      <c r="E10" s="32"/>
      <c r="F10" s="32"/>
      <c r="G10" s="32">
        <v>27.1</v>
      </c>
      <c r="H10" s="32"/>
      <c r="I10" s="32"/>
      <c r="J10" s="32"/>
      <c r="K10" s="32"/>
      <c r="L10" s="32"/>
      <c r="M10" s="32"/>
      <c r="N10" s="32"/>
      <c r="O10" s="32"/>
      <c r="P10" s="32"/>
      <c r="Q10" s="32">
        <v>30</v>
      </c>
      <c r="R10" s="32">
        <v>7667.04</v>
      </c>
      <c r="S10" s="32">
        <v>7358.8099999999995</v>
      </c>
      <c r="T10" s="32"/>
      <c r="U10" s="32"/>
      <c r="V10" s="32">
        <v>222</v>
      </c>
      <c r="W10" s="32">
        <v>15304.95</v>
      </c>
    </row>
    <row r="11" spans="1:23" x14ac:dyDescent="0.35">
      <c r="A11" s="31" t="s">
        <v>138</v>
      </c>
      <c r="B11" s="32"/>
      <c r="C11" s="32">
        <v>19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>
        <v>179.88000000000002</v>
      </c>
      <c r="P11" s="32"/>
      <c r="Q11" s="32">
        <v>30</v>
      </c>
      <c r="R11" s="32">
        <v>7667.04</v>
      </c>
      <c r="S11" s="32">
        <v>7668</v>
      </c>
      <c r="T11" s="32"/>
      <c r="U11" s="32">
        <v>235.55999999999997</v>
      </c>
      <c r="V11" s="32">
        <v>222</v>
      </c>
      <c r="W11" s="32">
        <v>16021.480000000005</v>
      </c>
    </row>
    <row r="12" spans="1:23" x14ac:dyDescent="0.35">
      <c r="A12" s="31" t="s">
        <v>139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>
        <v>0</v>
      </c>
      <c r="P12" s="32"/>
      <c r="Q12" s="32"/>
      <c r="R12" s="32">
        <v>762.57999999999993</v>
      </c>
      <c r="S12" s="32">
        <v>508.45</v>
      </c>
      <c r="T12" s="32"/>
      <c r="U12" s="32"/>
      <c r="V12" s="32">
        <v>136.66999999999999</v>
      </c>
      <c r="W12" s="32">
        <v>1407.7000000000003</v>
      </c>
    </row>
    <row r="13" spans="1:23" x14ac:dyDescent="0.35">
      <c r="A13" s="31" t="s">
        <v>140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>
        <v>17.89</v>
      </c>
      <c r="P13" s="32"/>
      <c r="Q13" s="32"/>
      <c r="R13" s="32">
        <v>762.57999999999993</v>
      </c>
      <c r="S13" s="32">
        <v>1017.1099999999999</v>
      </c>
      <c r="T13" s="32"/>
      <c r="U13" s="32">
        <v>39.26</v>
      </c>
      <c r="V13" s="32">
        <v>206.5</v>
      </c>
      <c r="W13" s="32">
        <v>2043.3400000000001</v>
      </c>
    </row>
    <row r="14" spans="1:23" x14ac:dyDescent="0.35">
      <c r="A14" s="31" t="s">
        <v>141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v>6904.46</v>
      </c>
      <c r="S14" s="32"/>
      <c r="T14" s="32"/>
      <c r="U14" s="32"/>
      <c r="V14" s="32">
        <v>148</v>
      </c>
      <c r="W14" s="32">
        <v>7052.46</v>
      </c>
    </row>
    <row r="15" spans="1:23" x14ac:dyDescent="0.35">
      <c r="A15" s="31" t="s">
        <v>142</v>
      </c>
      <c r="B15" s="32"/>
      <c r="C15" s="32">
        <v>251.6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>
        <v>30</v>
      </c>
      <c r="R15" s="32">
        <v>7667.04</v>
      </c>
      <c r="S15" s="32">
        <v>5421.1900000000005</v>
      </c>
      <c r="T15" s="32"/>
      <c r="U15" s="32"/>
      <c r="V15" s="32">
        <v>154</v>
      </c>
      <c r="W15" s="32">
        <v>13523.830000000002</v>
      </c>
    </row>
    <row r="16" spans="1:23" x14ac:dyDescent="0.35">
      <c r="A16" s="31" t="s">
        <v>143</v>
      </c>
      <c r="B16" s="32">
        <v>273.92</v>
      </c>
      <c r="C16" s="32"/>
      <c r="D16" s="32">
        <v>642.19000000000005</v>
      </c>
      <c r="E16" s="32"/>
      <c r="F16" s="32"/>
      <c r="G16" s="32">
        <v>32</v>
      </c>
      <c r="H16" s="32"/>
      <c r="I16" s="32">
        <v>58.5</v>
      </c>
      <c r="J16" s="32"/>
      <c r="K16" s="32"/>
      <c r="L16" s="32">
        <v>151</v>
      </c>
      <c r="M16" s="32"/>
      <c r="N16" s="32">
        <v>108.74</v>
      </c>
      <c r="O16" s="32">
        <v>179.88000000000002</v>
      </c>
      <c r="P16" s="32">
        <v>14.5</v>
      </c>
      <c r="Q16" s="32"/>
      <c r="R16" s="32">
        <v>7667.04</v>
      </c>
      <c r="S16" s="32">
        <v>12240.960000000001</v>
      </c>
      <c r="T16" s="32">
        <v>178.65</v>
      </c>
      <c r="U16" s="32">
        <v>106.68</v>
      </c>
      <c r="V16" s="32">
        <v>259.5</v>
      </c>
      <c r="W16" s="32">
        <v>21913.56</v>
      </c>
    </row>
    <row r="17" spans="1:23" x14ac:dyDescent="0.35">
      <c r="A17" s="31" t="s">
        <v>144</v>
      </c>
      <c r="B17" s="32"/>
      <c r="C17" s="32">
        <v>19.8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>
        <v>179.88000000000002</v>
      </c>
      <c r="P17" s="32"/>
      <c r="Q17" s="32">
        <v>30</v>
      </c>
      <c r="R17" s="32">
        <v>7667.04</v>
      </c>
      <c r="S17" s="32">
        <v>10226.039999999999</v>
      </c>
      <c r="T17" s="32"/>
      <c r="U17" s="32">
        <v>235.55999999999997</v>
      </c>
      <c r="V17" s="32">
        <v>222</v>
      </c>
      <c r="W17" s="32">
        <v>18580.319999999996</v>
      </c>
    </row>
    <row r="18" spans="1:23" x14ac:dyDescent="0.35">
      <c r="A18" s="31" t="s">
        <v>145</v>
      </c>
      <c r="B18" s="32"/>
      <c r="C18" s="32"/>
      <c r="D18" s="32">
        <v>206.2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>
        <v>7667.04</v>
      </c>
      <c r="S18" s="32">
        <v>4802.8</v>
      </c>
      <c r="T18" s="32"/>
      <c r="U18" s="32"/>
      <c r="V18" s="32">
        <v>222</v>
      </c>
      <c r="W18" s="32">
        <v>12898.04</v>
      </c>
    </row>
    <row r="19" spans="1:23" x14ac:dyDescent="0.35">
      <c r="A19" s="31" t="s">
        <v>146</v>
      </c>
      <c r="B19" s="32"/>
      <c r="C19" s="32">
        <v>102.4</v>
      </c>
      <c r="D19" s="32">
        <v>116.9</v>
      </c>
      <c r="E19" s="32"/>
      <c r="F19" s="32"/>
      <c r="G19" s="32">
        <v>41.2</v>
      </c>
      <c r="H19" s="32"/>
      <c r="I19" s="32"/>
      <c r="J19" s="32"/>
      <c r="K19" s="32"/>
      <c r="L19" s="32">
        <v>256.74</v>
      </c>
      <c r="M19" s="32"/>
      <c r="N19" s="32"/>
      <c r="O19" s="32"/>
      <c r="P19" s="32"/>
      <c r="Q19" s="32"/>
      <c r="R19" s="32">
        <v>7667.04</v>
      </c>
      <c r="S19" s="32">
        <v>9916.6</v>
      </c>
      <c r="T19" s="32"/>
      <c r="U19" s="32">
        <v>235.55999999999997</v>
      </c>
      <c r="V19" s="32">
        <v>95.17</v>
      </c>
      <c r="W19" s="32">
        <v>18431.61</v>
      </c>
    </row>
    <row r="20" spans="1:23" x14ac:dyDescent="0.35">
      <c r="A20" s="31" t="s">
        <v>147</v>
      </c>
      <c r="B20" s="32"/>
      <c r="C20" s="32">
        <v>35.4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>
        <v>17.89</v>
      </c>
      <c r="P20" s="32"/>
      <c r="Q20" s="32"/>
      <c r="R20" s="32">
        <v>762.57999999999993</v>
      </c>
      <c r="S20" s="32">
        <v>1217.51</v>
      </c>
      <c r="T20" s="32"/>
      <c r="U20" s="32">
        <v>43.52</v>
      </c>
      <c r="V20" s="32">
        <v>85.17</v>
      </c>
      <c r="W20" s="32">
        <v>2162.0700000000002</v>
      </c>
    </row>
    <row r="21" spans="1:23" x14ac:dyDescent="0.35">
      <c r="A21" s="31" t="s">
        <v>148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>
        <v>7667.04</v>
      </c>
      <c r="S21" s="32">
        <v>7358.8099999999995</v>
      </c>
      <c r="T21" s="32"/>
      <c r="U21" s="32"/>
      <c r="V21" s="32">
        <v>222</v>
      </c>
      <c r="W21" s="32">
        <v>15247.85</v>
      </c>
    </row>
    <row r="22" spans="1:23" x14ac:dyDescent="0.35">
      <c r="A22" s="31" t="s">
        <v>149</v>
      </c>
      <c r="B22" s="32"/>
      <c r="C22" s="32">
        <v>24.799999999999997</v>
      </c>
      <c r="D22" s="32">
        <v>261.7</v>
      </c>
      <c r="E22" s="32"/>
      <c r="F22" s="32"/>
      <c r="G22" s="32"/>
      <c r="H22" s="32">
        <v>282</v>
      </c>
      <c r="I22" s="32"/>
      <c r="J22" s="32"/>
      <c r="K22" s="32"/>
      <c r="L22" s="32">
        <v>101</v>
      </c>
      <c r="M22" s="32"/>
      <c r="N22" s="32"/>
      <c r="O22" s="32"/>
      <c r="P22" s="32"/>
      <c r="Q22" s="32">
        <v>30</v>
      </c>
      <c r="R22" s="32">
        <v>7667.04</v>
      </c>
      <c r="S22" s="32">
        <v>3291</v>
      </c>
      <c r="T22" s="32"/>
      <c r="U22" s="32"/>
      <c r="V22" s="32">
        <v>222</v>
      </c>
      <c r="W22" s="32">
        <v>11879.539999999999</v>
      </c>
    </row>
    <row r="23" spans="1:23" x14ac:dyDescent="0.35">
      <c r="A23" s="31" t="s">
        <v>150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>
        <v>6904.46</v>
      </c>
      <c r="S23" s="32"/>
      <c r="T23" s="32"/>
      <c r="U23" s="32"/>
      <c r="V23" s="32">
        <v>148</v>
      </c>
      <c r="W23" s="32">
        <v>7052.46</v>
      </c>
    </row>
    <row r="24" spans="1:23" x14ac:dyDescent="0.35">
      <c r="A24" s="31" t="s">
        <v>151</v>
      </c>
      <c r="B24" s="32"/>
      <c r="C24" s="32">
        <v>17.399999999999999</v>
      </c>
      <c r="D24" s="32">
        <v>5116.47</v>
      </c>
      <c r="E24" s="32">
        <v>294.75</v>
      </c>
      <c r="F24" s="32"/>
      <c r="G24" s="32"/>
      <c r="H24" s="32"/>
      <c r="I24" s="32"/>
      <c r="J24" s="32"/>
      <c r="K24" s="32"/>
      <c r="L24" s="32">
        <v>496.5</v>
      </c>
      <c r="M24" s="32"/>
      <c r="N24" s="32"/>
      <c r="O24" s="32"/>
      <c r="P24" s="32"/>
      <c r="Q24" s="32"/>
      <c r="R24" s="32">
        <v>7667.04</v>
      </c>
      <c r="S24" s="32">
        <v>28121.039999999994</v>
      </c>
      <c r="T24" s="32"/>
      <c r="U24" s="32">
        <v>261.11999999999995</v>
      </c>
      <c r="V24" s="32">
        <v>325</v>
      </c>
      <c r="W24" s="32">
        <v>42299.32</v>
      </c>
    </row>
    <row r="25" spans="1:23" x14ac:dyDescent="0.35">
      <c r="A25" s="31" t="s">
        <v>152</v>
      </c>
      <c r="B25" s="32"/>
      <c r="C25" s="32">
        <v>19</v>
      </c>
      <c r="D25" s="32">
        <v>781.2299999999999</v>
      </c>
      <c r="E25" s="32"/>
      <c r="F25" s="32"/>
      <c r="G25" s="32"/>
      <c r="H25" s="32"/>
      <c r="I25" s="32"/>
      <c r="J25" s="32"/>
      <c r="K25" s="32"/>
      <c r="L25" s="32">
        <v>226.74</v>
      </c>
      <c r="M25" s="32"/>
      <c r="N25" s="32"/>
      <c r="O25" s="32"/>
      <c r="P25" s="32"/>
      <c r="Q25" s="32">
        <v>30</v>
      </c>
      <c r="R25" s="32">
        <v>7667.04</v>
      </c>
      <c r="S25" s="32">
        <v>7668</v>
      </c>
      <c r="T25" s="32"/>
      <c r="U25" s="32">
        <v>235.55999999999997</v>
      </c>
      <c r="V25" s="32">
        <v>222</v>
      </c>
      <c r="W25" s="32">
        <v>16849.57</v>
      </c>
    </row>
    <row r="26" spans="1:23" x14ac:dyDescent="0.35">
      <c r="A26" s="31" t="s">
        <v>153</v>
      </c>
      <c r="B26" s="32"/>
      <c r="C26" s="32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>
        <v>30</v>
      </c>
      <c r="R26" s="32">
        <v>7667.04</v>
      </c>
      <c r="S26" s="32">
        <v>5112</v>
      </c>
      <c r="T26" s="32"/>
      <c r="U26" s="32">
        <v>235.55999999999997</v>
      </c>
      <c r="V26" s="32">
        <v>220.5</v>
      </c>
      <c r="W26" s="32">
        <v>13305.099999999999</v>
      </c>
    </row>
    <row r="27" spans="1:23" x14ac:dyDescent="0.35">
      <c r="A27" s="31" t="s">
        <v>154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>
        <v>179.88000000000002</v>
      </c>
      <c r="P27" s="32"/>
      <c r="Q27" s="32">
        <v>30</v>
      </c>
      <c r="R27" s="32">
        <v>7667.04</v>
      </c>
      <c r="S27" s="32"/>
      <c r="T27" s="32"/>
      <c r="U27" s="32">
        <v>235.55999999999997</v>
      </c>
      <c r="V27" s="32">
        <v>-58.42</v>
      </c>
      <c r="W27" s="32">
        <v>8054.0599999999995</v>
      </c>
    </row>
    <row r="28" spans="1:23" x14ac:dyDescent="0.35">
      <c r="A28" s="31" t="s">
        <v>155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>
        <v>6904.46</v>
      </c>
      <c r="S28" s="32"/>
      <c r="T28" s="32"/>
      <c r="U28" s="32"/>
      <c r="V28" s="32">
        <v>156.5</v>
      </c>
      <c r="W28" s="32">
        <v>7060.96</v>
      </c>
    </row>
    <row r="29" spans="1:23" x14ac:dyDescent="0.35">
      <c r="A29" s="31" t="s">
        <v>156</v>
      </c>
      <c r="B29" s="32"/>
      <c r="C29" s="32">
        <v>9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>
        <v>179.88000000000002</v>
      </c>
      <c r="P29" s="32"/>
      <c r="Q29" s="32">
        <v>7.5</v>
      </c>
      <c r="R29" s="32">
        <v>7667.04</v>
      </c>
      <c r="S29" s="32">
        <v>2246.81</v>
      </c>
      <c r="T29" s="32"/>
      <c r="U29" s="32">
        <v>0</v>
      </c>
      <c r="V29" s="32">
        <v>222</v>
      </c>
      <c r="W29" s="32">
        <v>10332.23</v>
      </c>
    </row>
    <row r="30" spans="1:23" x14ac:dyDescent="0.35">
      <c r="A30" s="31" t="s">
        <v>157</v>
      </c>
      <c r="B30" s="32"/>
      <c r="C30" s="32">
        <v>24</v>
      </c>
      <c r="D30" s="32">
        <v>609.33000000000004</v>
      </c>
      <c r="E30" s="32">
        <v>294.75</v>
      </c>
      <c r="F30" s="32"/>
      <c r="G30" s="32">
        <v>20.3</v>
      </c>
      <c r="H30" s="32">
        <v>179</v>
      </c>
      <c r="I30" s="32"/>
      <c r="J30" s="32"/>
      <c r="K30" s="32"/>
      <c r="L30" s="32"/>
      <c r="M30" s="32"/>
      <c r="N30" s="32"/>
      <c r="O30" s="32"/>
      <c r="P30" s="32"/>
      <c r="Q30" s="32">
        <v>30</v>
      </c>
      <c r="R30" s="32">
        <v>7667.04</v>
      </c>
      <c r="S30" s="32">
        <v>11378.59</v>
      </c>
      <c r="T30" s="32">
        <v>19.8</v>
      </c>
      <c r="U30" s="32">
        <v>261.11999999999995</v>
      </c>
      <c r="V30" s="32">
        <v>222</v>
      </c>
      <c r="W30" s="32">
        <v>20705.929999999997</v>
      </c>
    </row>
    <row r="31" spans="1:23" x14ac:dyDescent="0.35">
      <c r="A31" s="31" t="s">
        <v>158</v>
      </c>
      <c r="B31" s="32"/>
      <c r="C31" s="32">
        <v>11.2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>
        <v>30</v>
      </c>
      <c r="R31" s="32">
        <v>7667.04</v>
      </c>
      <c r="S31" s="32">
        <v>2246.81</v>
      </c>
      <c r="T31" s="32"/>
      <c r="U31" s="32"/>
      <c r="V31" s="32">
        <v>222</v>
      </c>
      <c r="W31" s="32">
        <v>10177.049999999999</v>
      </c>
    </row>
    <row r="32" spans="1:23" x14ac:dyDescent="0.35">
      <c r="A32" s="31" t="s">
        <v>159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>
        <v>179.88000000000002</v>
      </c>
      <c r="P32" s="32"/>
      <c r="Q32" s="32"/>
      <c r="R32" s="32">
        <v>7667.04</v>
      </c>
      <c r="S32" s="32">
        <v>2246.81</v>
      </c>
      <c r="T32" s="32"/>
      <c r="U32" s="32">
        <v>235.55999999999997</v>
      </c>
      <c r="V32" s="32">
        <v>219</v>
      </c>
      <c r="W32" s="32">
        <v>10548.29</v>
      </c>
    </row>
    <row r="33" spans="1:23" x14ac:dyDescent="0.35">
      <c r="A33" s="31" t="s">
        <v>160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>
        <v>7667.04</v>
      </c>
      <c r="S33" s="32">
        <v>4802.8</v>
      </c>
      <c r="T33" s="32"/>
      <c r="U33" s="32"/>
      <c r="V33" s="32">
        <v>232.5</v>
      </c>
      <c r="W33" s="32">
        <v>12702.34</v>
      </c>
    </row>
    <row r="34" spans="1:23" x14ac:dyDescent="0.35">
      <c r="A34" s="31" t="s">
        <v>161</v>
      </c>
      <c r="B34" s="32"/>
      <c r="C34" s="32">
        <v>23.8</v>
      </c>
      <c r="D34" s="32">
        <v>271.8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>
        <v>7667.04</v>
      </c>
      <c r="S34" s="32">
        <v>12240.960000000001</v>
      </c>
      <c r="T34" s="32"/>
      <c r="U34" s="32"/>
      <c r="V34" s="32">
        <v>102</v>
      </c>
      <c r="W34" s="32">
        <v>20305.599999999999</v>
      </c>
    </row>
    <row r="35" spans="1:23" x14ac:dyDescent="0.35">
      <c r="A35" s="31" t="s">
        <v>162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>
        <v>7667.04</v>
      </c>
      <c r="S35" s="32">
        <v>10226.039999999999</v>
      </c>
      <c r="T35" s="32"/>
      <c r="U35" s="32">
        <v>235.55999999999997</v>
      </c>
      <c r="V35" s="32">
        <v>102</v>
      </c>
      <c r="W35" s="32">
        <v>18230.64</v>
      </c>
    </row>
    <row r="36" spans="1:23" x14ac:dyDescent="0.35">
      <c r="A36" s="31" t="s">
        <v>163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>
        <v>6904.46</v>
      </c>
      <c r="S36" s="32">
        <v>2246.81</v>
      </c>
      <c r="T36" s="32"/>
      <c r="U36" s="32"/>
      <c r="V36" s="32">
        <v>148</v>
      </c>
      <c r="W36" s="32">
        <v>9299.27</v>
      </c>
    </row>
    <row r="37" spans="1:23" x14ac:dyDescent="0.35">
      <c r="A37" s="31" t="s">
        <v>164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>
        <v>7667.04</v>
      </c>
      <c r="S37" s="32">
        <v>2246.81</v>
      </c>
      <c r="T37" s="32"/>
      <c r="U37" s="32">
        <v>235.55999999999997</v>
      </c>
      <c r="V37" s="32">
        <v>222</v>
      </c>
      <c r="W37" s="32">
        <v>10371.41</v>
      </c>
    </row>
    <row r="38" spans="1:23" x14ac:dyDescent="0.35">
      <c r="A38" s="31" t="s">
        <v>165</v>
      </c>
      <c r="B38" s="32"/>
      <c r="C38" s="32">
        <v>6.4</v>
      </c>
      <c r="D38" s="32">
        <v>170.72</v>
      </c>
      <c r="E38" s="32"/>
      <c r="F38" s="32"/>
      <c r="G38" s="32"/>
      <c r="H38" s="32">
        <v>75</v>
      </c>
      <c r="I38" s="32"/>
      <c r="J38" s="32"/>
      <c r="K38" s="32"/>
      <c r="L38" s="32">
        <v>179.4</v>
      </c>
      <c r="M38" s="32"/>
      <c r="N38" s="32"/>
      <c r="O38" s="32">
        <v>179.88000000000002</v>
      </c>
      <c r="P38" s="32"/>
      <c r="Q38" s="32"/>
      <c r="R38" s="32">
        <v>7667.04</v>
      </c>
      <c r="S38" s="32">
        <v>5112</v>
      </c>
      <c r="T38" s="32"/>
      <c r="U38" s="32"/>
      <c r="V38" s="32">
        <v>222</v>
      </c>
      <c r="W38" s="32">
        <v>13612.439999999999</v>
      </c>
    </row>
    <row r="39" spans="1:23" x14ac:dyDescent="0.35">
      <c r="A39" s="31" t="s">
        <v>166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>
        <v>6904.46</v>
      </c>
      <c r="S39" s="32">
        <v>2246.81</v>
      </c>
      <c r="T39" s="32"/>
      <c r="U39" s="32"/>
      <c r="V39" s="32">
        <v>148</v>
      </c>
      <c r="W39" s="32">
        <v>9299.27</v>
      </c>
    </row>
    <row r="40" spans="1:23" x14ac:dyDescent="0.35">
      <c r="A40" s="31" t="s">
        <v>167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>
        <v>762.57999999999993</v>
      </c>
      <c r="S40" s="32">
        <v>254.23</v>
      </c>
      <c r="T40" s="32"/>
      <c r="U40" s="32"/>
      <c r="V40" s="32">
        <v>145</v>
      </c>
      <c r="W40" s="32">
        <v>1161.81</v>
      </c>
    </row>
    <row r="41" spans="1:23" x14ac:dyDescent="0.35">
      <c r="A41" s="31" t="s">
        <v>168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>
        <v>6904.46</v>
      </c>
      <c r="S41" s="32"/>
      <c r="T41" s="32"/>
      <c r="U41" s="32"/>
      <c r="V41" s="32">
        <v>148</v>
      </c>
      <c r="W41" s="32">
        <v>7052.46</v>
      </c>
    </row>
    <row r="42" spans="1:23" x14ac:dyDescent="0.35">
      <c r="A42" s="31" t="s">
        <v>169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>
        <v>927.46</v>
      </c>
      <c r="S42" s="32"/>
      <c r="T42" s="32"/>
      <c r="U42" s="32">
        <v>39.26</v>
      </c>
      <c r="V42" s="32">
        <v>184.21</v>
      </c>
      <c r="W42" s="32">
        <v>1150.93</v>
      </c>
    </row>
    <row r="43" spans="1:23" x14ac:dyDescent="0.35">
      <c r="A43" s="31" t="s">
        <v>170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>
        <v>179.88000000000002</v>
      </c>
      <c r="P43" s="32"/>
      <c r="Q43" s="32"/>
      <c r="R43" s="32">
        <v>7667.04</v>
      </c>
      <c r="S43" s="32">
        <v>5939.21</v>
      </c>
      <c r="T43" s="32"/>
      <c r="U43" s="32">
        <v>235.55999999999997</v>
      </c>
      <c r="V43" s="32">
        <v>222</v>
      </c>
      <c r="W43" s="32">
        <v>14243.689999999999</v>
      </c>
    </row>
    <row r="44" spans="1:23" x14ac:dyDescent="0.35">
      <c r="A44" s="31" t="s">
        <v>171</v>
      </c>
      <c r="B44" s="32"/>
      <c r="C44" s="32"/>
      <c r="D44" s="32">
        <v>136.1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>
        <v>179.88000000000002</v>
      </c>
      <c r="P44" s="32"/>
      <c r="Q44" s="32">
        <v>15</v>
      </c>
      <c r="R44" s="32">
        <v>7667.04</v>
      </c>
      <c r="S44" s="32">
        <v>6173.7599999999984</v>
      </c>
      <c r="T44" s="32"/>
      <c r="U44" s="32"/>
      <c r="V44" s="32">
        <v>222</v>
      </c>
      <c r="W44" s="32">
        <v>14393.779999999999</v>
      </c>
    </row>
    <row r="45" spans="1:23" x14ac:dyDescent="0.35">
      <c r="A45" s="31" t="s">
        <v>172</v>
      </c>
      <c r="B45" s="32"/>
      <c r="C45" s="32">
        <v>87.2</v>
      </c>
      <c r="D45" s="32">
        <v>330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>
        <v>7667.04</v>
      </c>
      <c r="S45" s="32">
        <v>12240.960000000001</v>
      </c>
      <c r="T45" s="32"/>
      <c r="U45" s="32"/>
      <c r="V45" s="32">
        <v>222</v>
      </c>
      <c r="W45" s="32">
        <v>20547.2</v>
      </c>
    </row>
    <row r="46" spans="1:23" x14ac:dyDescent="0.35">
      <c r="A46" s="31" t="s">
        <v>173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>
        <v>17.89</v>
      </c>
      <c r="P46" s="32"/>
      <c r="Q46" s="32"/>
      <c r="R46" s="32">
        <v>762.57999999999993</v>
      </c>
      <c r="S46" s="32">
        <v>614.03</v>
      </c>
      <c r="T46" s="32"/>
      <c r="U46" s="32">
        <v>43.52</v>
      </c>
      <c r="V46" s="32">
        <v>138.5</v>
      </c>
      <c r="W46" s="32">
        <v>1576.52</v>
      </c>
    </row>
    <row r="47" spans="1:23" x14ac:dyDescent="0.35">
      <c r="A47" s="31" t="s">
        <v>174</v>
      </c>
      <c r="B47" s="32"/>
      <c r="C47" s="32">
        <v>680</v>
      </c>
      <c r="D47" s="32">
        <v>894.04</v>
      </c>
      <c r="E47" s="32">
        <v>263.75</v>
      </c>
      <c r="F47" s="32"/>
      <c r="G47" s="32">
        <v>117.8</v>
      </c>
      <c r="H47" s="32">
        <v>570</v>
      </c>
      <c r="I47" s="32"/>
      <c r="J47" s="32"/>
      <c r="K47" s="32"/>
      <c r="L47" s="32">
        <v>399</v>
      </c>
      <c r="M47" s="32">
        <v>72.900000000000006</v>
      </c>
      <c r="N47" s="32"/>
      <c r="O47" s="32"/>
      <c r="P47" s="32"/>
      <c r="Q47" s="32">
        <v>30</v>
      </c>
      <c r="R47" s="32">
        <v>7667.04</v>
      </c>
      <c r="S47" s="32">
        <v>12240.960000000001</v>
      </c>
      <c r="T47" s="32"/>
      <c r="U47" s="32"/>
      <c r="V47" s="32">
        <v>222</v>
      </c>
      <c r="W47" s="32">
        <v>23157.489999999998</v>
      </c>
    </row>
    <row r="48" spans="1:23" x14ac:dyDescent="0.35">
      <c r="A48" s="31" t="s">
        <v>175</v>
      </c>
      <c r="B48" s="32"/>
      <c r="C48" s="32">
        <v>35.299999999999997</v>
      </c>
      <c r="D48" s="32">
        <v>249.62</v>
      </c>
      <c r="E48" s="32"/>
      <c r="F48" s="32"/>
      <c r="G48" s="32">
        <v>38.6</v>
      </c>
      <c r="H48" s="32">
        <v>690.8</v>
      </c>
      <c r="I48" s="32"/>
      <c r="J48" s="32"/>
      <c r="K48" s="32"/>
      <c r="L48" s="32">
        <v>131.6</v>
      </c>
      <c r="M48" s="32"/>
      <c r="N48" s="32"/>
      <c r="O48" s="32">
        <v>179.88000000000002</v>
      </c>
      <c r="P48" s="32"/>
      <c r="Q48" s="32">
        <v>30</v>
      </c>
      <c r="R48" s="32">
        <v>7667.04</v>
      </c>
      <c r="S48" s="32">
        <v>12240.960000000001</v>
      </c>
      <c r="T48" s="32">
        <v>194.4</v>
      </c>
      <c r="U48" s="32">
        <v>235.55999999999997</v>
      </c>
      <c r="V48" s="32">
        <v>240</v>
      </c>
      <c r="W48" s="32">
        <v>21933.759999999998</v>
      </c>
    </row>
    <row r="49" spans="1:23" x14ac:dyDescent="0.35">
      <c r="A49" s="31" t="s">
        <v>176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>
        <v>179.88000000000002</v>
      </c>
      <c r="P49" s="32"/>
      <c r="Q49" s="32"/>
      <c r="R49" s="32">
        <v>7667.04</v>
      </c>
      <c r="S49" s="32">
        <v>7668</v>
      </c>
      <c r="T49" s="32"/>
      <c r="U49" s="32">
        <v>235.55999999999997</v>
      </c>
      <c r="V49" s="32">
        <v>120</v>
      </c>
      <c r="W49" s="32">
        <v>15870.480000000005</v>
      </c>
    </row>
    <row r="50" spans="1:23" x14ac:dyDescent="0.35">
      <c r="A50" s="31" t="s">
        <v>177</v>
      </c>
      <c r="B50" s="32"/>
      <c r="C50" s="32">
        <v>66.599999999999994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>
        <v>179.88000000000002</v>
      </c>
      <c r="P50" s="32"/>
      <c r="Q50" s="32">
        <v>30</v>
      </c>
      <c r="R50" s="32">
        <v>7667.04</v>
      </c>
      <c r="S50" s="32">
        <v>309.19</v>
      </c>
      <c r="T50" s="32"/>
      <c r="U50" s="32">
        <v>235.55999999999997</v>
      </c>
      <c r="V50" s="32">
        <v>222</v>
      </c>
      <c r="W50" s="32">
        <v>8710.27</v>
      </c>
    </row>
    <row r="51" spans="1:23" x14ac:dyDescent="0.35">
      <c r="A51" s="31" t="s">
        <v>178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>
        <v>179.88000000000002</v>
      </c>
      <c r="P51" s="32"/>
      <c r="Q51" s="32"/>
      <c r="R51" s="32">
        <v>7667.04</v>
      </c>
      <c r="S51" s="32">
        <v>6173.7599999999984</v>
      </c>
      <c r="T51" s="32"/>
      <c r="U51" s="32">
        <v>235.55999999999997</v>
      </c>
      <c r="V51" s="32">
        <v>215</v>
      </c>
      <c r="W51" s="32">
        <v>14471.240000000003</v>
      </c>
    </row>
    <row r="52" spans="1:23" x14ac:dyDescent="0.35">
      <c r="A52" s="31" t="s">
        <v>179</v>
      </c>
      <c r="B52" s="32"/>
      <c r="C52" s="32">
        <v>80.900000000000006</v>
      </c>
      <c r="D52" s="32"/>
      <c r="E52" s="32">
        <v>263.75</v>
      </c>
      <c r="F52" s="32"/>
      <c r="G52" s="32">
        <v>209.6</v>
      </c>
      <c r="H52" s="32">
        <v>570</v>
      </c>
      <c r="I52" s="32"/>
      <c r="J52" s="32"/>
      <c r="K52" s="32"/>
      <c r="L52" s="32">
        <v>399</v>
      </c>
      <c r="M52" s="32">
        <v>60.24</v>
      </c>
      <c r="N52" s="32"/>
      <c r="O52" s="32"/>
      <c r="P52" s="32"/>
      <c r="Q52" s="32">
        <v>30</v>
      </c>
      <c r="R52" s="32">
        <v>7667.04</v>
      </c>
      <c r="S52" s="32">
        <v>5112</v>
      </c>
      <c r="T52" s="32"/>
      <c r="U52" s="32"/>
      <c r="V52" s="32">
        <v>222</v>
      </c>
      <c r="W52" s="32">
        <v>14614.53</v>
      </c>
    </row>
    <row r="53" spans="1:23" x14ac:dyDescent="0.35">
      <c r="A53" s="31" t="s">
        <v>180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>
        <v>6904.46</v>
      </c>
      <c r="S53" s="32"/>
      <c r="T53" s="32"/>
      <c r="U53" s="32"/>
      <c r="V53" s="32">
        <v>148</v>
      </c>
      <c r="W53" s="32">
        <v>7052.46</v>
      </c>
    </row>
    <row r="54" spans="1:23" x14ac:dyDescent="0.35">
      <c r="A54" s="31" t="s">
        <v>181</v>
      </c>
      <c r="B54" s="32"/>
      <c r="C54" s="32">
        <v>45.999999999999993</v>
      </c>
      <c r="D54" s="32">
        <v>813.38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>
        <v>179.88000000000002</v>
      </c>
      <c r="P54" s="32"/>
      <c r="Q54" s="32">
        <v>30</v>
      </c>
      <c r="R54" s="32">
        <v>7667.04</v>
      </c>
      <c r="S54" s="32">
        <v>2556</v>
      </c>
      <c r="T54" s="32">
        <v>291.14999999999998</v>
      </c>
      <c r="U54" s="32">
        <v>261.11999999999995</v>
      </c>
      <c r="V54" s="32">
        <v>225.57</v>
      </c>
      <c r="W54" s="32">
        <v>12070.14</v>
      </c>
    </row>
    <row r="55" spans="1:23" x14ac:dyDescent="0.35">
      <c r="A55" s="31" t="s">
        <v>182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>
        <v>30</v>
      </c>
      <c r="R55" s="32">
        <v>7667.04</v>
      </c>
      <c r="S55" s="32"/>
      <c r="T55" s="32"/>
      <c r="U55" s="32">
        <v>235.55999999999997</v>
      </c>
      <c r="V55" s="32">
        <v>222</v>
      </c>
      <c r="W55" s="32">
        <v>8154.6000000000013</v>
      </c>
    </row>
    <row r="56" spans="1:23" x14ac:dyDescent="0.35">
      <c r="A56" s="31" t="s">
        <v>183</v>
      </c>
      <c r="B56" s="32"/>
      <c r="C56" s="32"/>
      <c r="D56" s="32">
        <v>28.46</v>
      </c>
      <c r="E56" s="32">
        <v>294.75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>
        <v>36.479999999999997</v>
      </c>
      <c r="R56" s="32">
        <v>7667.04</v>
      </c>
      <c r="S56" s="32">
        <v>10226.039999999999</v>
      </c>
      <c r="T56" s="32"/>
      <c r="U56" s="32">
        <v>235.55999999999997</v>
      </c>
      <c r="V56" s="32">
        <v>102</v>
      </c>
      <c r="W56" s="32">
        <v>18590.329999999998</v>
      </c>
    </row>
    <row r="57" spans="1:23" x14ac:dyDescent="0.35">
      <c r="A57" s="31" t="s">
        <v>184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>
        <v>7667.04</v>
      </c>
      <c r="S57" s="32">
        <v>4802.8</v>
      </c>
      <c r="T57" s="32"/>
      <c r="U57" s="32"/>
      <c r="V57" s="32">
        <v>222</v>
      </c>
      <c r="W57" s="32">
        <v>12691.84</v>
      </c>
    </row>
    <row r="58" spans="1:23" x14ac:dyDescent="0.35">
      <c r="A58" s="31" t="s">
        <v>185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>
        <v>30</v>
      </c>
      <c r="R58" s="32">
        <v>7667.04</v>
      </c>
      <c r="S58" s="32">
        <v>5112</v>
      </c>
      <c r="T58" s="32"/>
      <c r="U58" s="32"/>
      <c r="V58" s="32">
        <v>217.5</v>
      </c>
      <c r="W58" s="32">
        <v>13026.54</v>
      </c>
    </row>
    <row r="59" spans="1:23" x14ac:dyDescent="0.35">
      <c r="A59" s="31" t="s">
        <v>186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>
        <v>7667.04</v>
      </c>
      <c r="S59" s="32">
        <v>2246.81</v>
      </c>
      <c r="T59" s="32"/>
      <c r="U59" s="32"/>
      <c r="V59" s="32">
        <v>215</v>
      </c>
      <c r="W59" s="32">
        <v>10128.85</v>
      </c>
    </row>
    <row r="60" spans="1:23" x14ac:dyDescent="0.35">
      <c r="A60" s="31" t="s">
        <v>187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>
        <v>7667.04</v>
      </c>
      <c r="S60" s="32">
        <v>5112</v>
      </c>
      <c r="T60" s="32"/>
      <c r="U60" s="32"/>
      <c r="V60" s="32">
        <v>219</v>
      </c>
      <c r="W60" s="32">
        <v>12998.04</v>
      </c>
    </row>
    <row r="61" spans="1:23" x14ac:dyDescent="0.35">
      <c r="A61" s="31" t="s">
        <v>188</v>
      </c>
      <c r="B61" s="32">
        <v>6.5</v>
      </c>
      <c r="C61" s="32">
        <v>371.4</v>
      </c>
      <c r="D61" s="32">
        <v>1578.9699999999998</v>
      </c>
      <c r="E61" s="32">
        <v>1065.03</v>
      </c>
      <c r="F61" s="32"/>
      <c r="G61" s="32">
        <v>558.69999999999993</v>
      </c>
      <c r="H61" s="32">
        <v>1200</v>
      </c>
      <c r="I61" s="32">
        <v>57.98</v>
      </c>
      <c r="J61" s="32">
        <v>12.66</v>
      </c>
      <c r="K61" s="32">
        <v>11</v>
      </c>
      <c r="L61" s="32">
        <v>535.74</v>
      </c>
      <c r="M61" s="32">
        <v>60.24</v>
      </c>
      <c r="N61" s="32">
        <v>222.5</v>
      </c>
      <c r="O61" s="32">
        <v>179.88000000000002</v>
      </c>
      <c r="P61" s="32"/>
      <c r="Q61" s="32">
        <v>2.5</v>
      </c>
      <c r="R61" s="32">
        <v>7667.04</v>
      </c>
      <c r="S61" s="32">
        <v>17210.2</v>
      </c>
      <c r="T61" s="32">
        <v>257.63</v>
      </c>
      <c r="U61" s="32">
        <v>235.55999999999997</v>
      </c>
      <c r="V61" s="32">
        <v>222</v>
      </c>
      <c r="W61" s="32">
        <v>31455.530000000002</v>
      </c>
    </row>
    <row r="62" spans="1:23" x14ac:dyDescent="0.35">
      <c r="A62" s="31" t="s">
        <v>189</v>
      </c>
      <c r="B62" s="32">
        <v>0</v>
      </c>
      <c r="C62" s="32">
        <v>91.6</v>
      </c>
      <c r="D62" s="32">
        <v>1050.43</v>
      </c>
      <c r="E62" s="32"/>
      <c r="F62" s="32"/>
      <c r="G62" s="32">
        <v>99</v>
      </c>
      <c r="H62" s="32">
        <v>869</v>
      </c>
      <c r="I62" s="32"/>
      <c r="J62" s="32"/>
      <c r="K62" s="32">
        <v>26.27</v>
      </c>
      <c r="L62" s="32">
        <v>430.74</v>
      </c>
      <c r="M62" s="32"/>
      <c r="N62" s="32">
        <v>26.27</v>
      </c>
      <c r="O62" s="32"/>
      <c r="P62" s="32"/>
      <c r="Q62" s="32">
        <v>15</v>
      </c>
      <c r="R62" s="32">
        <v>7667.04</v>
      </c>
      <c r="S62" s="32">
        <v>6173.7599999999984</v>
      </c>
      <c r="T62" s="32"/>
      <c r="U62" s="32">
        <v>235.55999999999997</v>
      </c>
      <c r="V62" s="32">
        <v>222</v>
      </c>
      <c r="W62" s="32">
        <v>16906.670000000006</v>
      </c>
    </row>
    <row r="63" spans="1:23" x14ac:dyDescent="0.35">
      <c r="A63" s="31" t="s">
        <v>190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>
        <v>30</v>
      </c>
      <c r="R63" s="32">
        <v>7667.04</v>
      </c>
      <c r="S63" s="32">
        <v>7668</v>
      </c>
      <c r="T63" s="32"/>
      <c r="U63" s="32">
        <v>235.55999999999997</v>
      </c>
      <c r="V63" s="32">
        <v>215</v>
      </c>
      <c r="W63" s="32">
        <v>15815.599999999999</v>
      </c>
    </row>
    <row r="64" spans="1:23" x14ac:dyDescent="0.35">
      <c r="A64" s="31" t="s">
        <v>191</v>
      </c>
      <c r="B64" s="32">
        <v>280.42</v>
      </c>
      <c r="C64" s="32">
        <v>2141.7999999999997</v>
      </c>
      <c r="D64" s="32">
        <v>14513.079999999996</v>
      </c>
      <c r="E64" s="32">
        <v>2476.7799999999997</v>
      </c>
      <c r="F64" s="32"/>
      <c r="G64" s="32">
        <v>1144.3</v>
      </c>
      <c r="H64" s="32">
        <v>4685.75</v>
      </c>
      <c r="I64" s="32">
        <v>116.47999999999999</v>
      </c>
      <c r="J64" s="32">
        <v>12.66</v>
      </c>
      <c r="K64" s="32">
        <v>37.269999999999996</v>
      </c>
      <c r="L64" s="32">
        <v>3423.5600000000004</v>
      </c>
      <c r="M64" s="32">
        <v>193.38000000000002</v>
      </c>
      <c r="N64" s="32">
        <v>357.51</v>
      </c>
      <c r="O64" s="32">
        <v>3291.5100000000011</v>
      </c>
      <c r="P64" s="32">
        <v>14.5</v>
      </c>
      <c r="Q64" s="32">
        <v>676.48</v>
      </c>
      <c r="R64" s="32">
        <v>413422.45999999967</v>
      </c>
      <c r="S64" s="52">
        <v>335307.2099999999</v>
      </c>
      <c r="T64" s="32">
        <v>941.63</v>
      </c>
      <c r="U64" s="32">
        <v>6289.0400000000027</v>
      </c>
      <c r="V64" s="32">
        <v>11554.04</v>
      </c>
      <c r="W64" s="32">
        <v>800879.86</v>
      </c>
    </row>
    <row r="67" spans="1:23" x14ac:dyDescent="0.35">
      <c r="A67" t="s">
        <v>154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>
        <v>179.88000000000002</v>
      </c>
      <c r="P67" s="33"/>
      <c r="Q67" s="33">
        <v>30</v>
      </c>
      <c r="R67" s="33">
        <v>7667.04</v>
      </c>
      <c r="S67" s="33"/>
      <c r="U67">
        <v>235.55999999999997</v>
      </c>
      <c r="V67" s="33"/>
      <c r="W67">
        <v>8112.48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3:I64"/>
  <sheetViews>
    <sheetView workbookViewId="0">
      <selection activeCell="G20" sqref="G20"/>
    </sheetView>
  </sheetViews>
  <sheetFormatPr defaultRowHeight="14.5" x14ac:dyDescent="0.35"/>
  <cols>
    <col min="1" max="1" width="19.36328125" bestFit="1" customWidth="1"/>
    <col min="2" max="2" width="28.08984375" bestFit="1" customWidth="1"/>
    <col min="3" max="3" width="11.453125" bestFit="1" customWidth="1"/>
    <col min="4" max="4" width="27" bestFit="1" customWidth="1"/>
    <col min="5" max="5" width="31.90625" bestFit="1" customWidth="1"/>
    <col min="6" max="6" width="16.6328125" bestFit="1" customWidth="1"/>
    <col min="7" max="7" width="26.54296875" bestFit="1" customWidth="1"/>
    <col min="8" max="8" width="31.36328125" bestFit="1" customWidth="1"/>
    <col min="9" max="9" width="29.81640625" bestFit="1" customWidth="1"/>
  </cols>
  <sheetData>
    <row r="3" spans="1:9" x14ac:dyDescent="0.35">
      <c r="A3" s="30" t="s">
        <v>130</v>
      </c>
      <c r="B3" t="s">
        <v>195</v>
      </c>
      <c r="C3" t="s">
        <v>209</v>
      </c>
      <c r="D3" t="s">
        <v>297</v>
      </c>
      <c r="E3" t="s">
        <v>298</v>
      </c>
      <c r="F3" t="s">
        <v>206</v>
      </c>
      <c r="G3" t="s">
        <v>198</v>
      </c>
      <c r="H3" t="s">
        <v>194</v>
      </c>
      <c r="I3" t="s">
        <v>196</v>
      </c>
    </row>
    <row r="4" spans="1:9" x14ac:dyDescent="0.35">
      <c r="A4" s="31" t="s">
        <v>131</v>
      </c>
      <c r="B4" s="32">
        <v>910.61</v>
      </c>
      <c r="C4" s="32">
        <v>13980.5</v>
      </c>
      <c r="D4" s="32"/>
      <c r="E4" s="32">
        <v>234</v>
      </c>
      <c r="F4" s="32"/>
      <c r="G4" s="32"/>
      <c r="H4" s="32"/>
      <c r="I4" s="32"/>
    </row>
    <row r="5" spans="1:9" x14ac:dyDescent="0.35">
      <c r="A5" s="31" t="s">
        <v>132</v>
      </c>
      <c r="B5" s="32">
        <v>344.93</v>
      </c>
      <c r="C5" s="32">
        <v>21651.710000000003</v>
      </c>
      <c r="D5" s="32">
        <v>235.55999999999997</v>
      </c>
      <c r="E5" s="32">
        <v>220.5</v>
      </c>
      <c r="F5" s="32">
        <v>179.88000000000002</v>
      </c>
      <c r="G5" s="32"/>
      <c r="H5" s="32">
        <v>79</v>
      </c>
      <c r="I5" s="32"/>
    </row>
    <row r="6" spans="1:9" x14ac:dyDescent="0.35">
      <c r="A6" s="31" t="s">
        <v>133</v>
      </c>
      <c r="B6" s="32"/>
      <c r="C6" s="32">
        <v>15756.92</v>
      </c>
      <c r="D6" s="32"/>
      <c r="E6" s="32">
        <v>212</v>
      </c>
      <c r="F6" s="32">
        <v>179.88000000000002</v>
      </c>
      <c r="G6" s="32"/>
      <c r="H6" s="32"/>
      <c r="I6" s="32"/>
    </row>
    <row r="7" spans="1:9" x14ac:dyDescent="0.35">
      <c r="A7" s="31" t="s">
        <v>134</v>
      </c>
      <c r="B7" s="32"/>
      <c r="C7" s="32">
        <v>14508.969999999998</v>
      </c>
      <c r="D7" s="32">
        <v>261.11999999999995</v>
      </c>
      <c r="E7" s="32">
        <v>197.17</v>
      </c>
      <c r="F7" s="32">
        <v>179.88000000000002</v>
      </c>
      <c r="G7" s="32"/>
      <c r="H7" s="32"/>
      <c r="I7" s="32"/>
    </row>
    <row r="8" spans="1:9" x14ac:dyDescent="0.35">
      <c r="A8" s="31" t="s">
        <v>135</v>
      </c>
      <c r="B8" s="32"/>
      <c r="C8" s="32">
        <v>12645.270000000002</v>
      </c>
      <c r="D8" s="32">
        <v>261.11999999999995</v>
      </c>
      <c r="E8" s="32">
        <v>223.5</v>
      </c>
      <c r="F8" s="32"/>
      <c r="G8" s="32"/>
      <c r="H8" s="32"/>
      <c r="I8" s="32"/>
    </row>
    <row r="9" spans="1:9" x14ac:dyDescent="0.35">
      <c r="A9" s="31" t="s">
        <v>136</v>
      </c>
      <c r="B9" s="32"/>
      <c r="C9" s="32">
        <v>7889.04</v>
      </c>
      <c r="D9" s="32"/>
      <c r="E9" s="32">
        <v>222</v>
      </c>
      <c r="F9" s="32"/>
      <c r="G9" s="32"/>
      <c r="H9" s="32"/>
      <c r="I9" s="32"/>
    </row>
    <row r="10" spans="1:9" x14ac:dyDescent="0.35">
      <c r="A10" s="31" t="s">
        <v>137</v>
      </c>
      <c r="B10" s="32"/>
      <c r="C10" s="32">
        <v>15304.95</v>
      </c>
      <c r="D10" s="32"/>
      <c r="E10" s="32">
        <v>222</v>
      </c>
      <c r="F10" s="32"/>
      <c r="G10" s="32">
        <v>27.1</v>
      </c>
      <c r="H10" s="32"/>
      <c r="I10" s="32"/>
    </row>
    <row r="11" spans="1:9" x14ac:dyDescent="0.35">
      <c r="A11" s="31" t="s">
        <v>138</v>
      </c>
      <c r="B11" s="32"/>
      <c r="C11" s="32">
        <v>16021.480000000005</v>
      </c>
      <c r="D11" s="32">
        <v>235.55999999999997</v>
      </c>
      <c r="E11" s="32">
        <v>222</v>
      </c>
      <c r="F11" s="32">
        <v>179.88000000000002</v>
      </c>
      <c r="G11" s="32"/>
      <c r="H11" s="32">
        <v>19</v>
      </c>
      <c r="I11" s="32"/>
    </row>
    <row r="12" spans="1:9" x14ac:dyDescent="0.35">
      <c r="A12" s="31" t="s">
        <v>139</v>
      </c>
      <c r="B12" s="32"/>
      <c r="C12" s="52">
        <v>1407.7000000000003</v>
      </c>
      <c r="D12" s="32"/>
      <c r="E12" s="32">
        <v>136.66999999999999</v>
      </c>
      <c r="F12" s="32">
        <v>0</v>
      </c>
      <c r="G12" s="32"/>
      <c r="H12" s="32"/>
      <c r="I12" s="32"/>
    </row>
    <row r="13" spans="1:9" x14ac:dyDescent="0.35">
      <c r="A13" s="31" t="s">
        <v>140</v>
      </c>
      <c r="B13" s="32"/>
      <c r="C13" s="32">
        <v>2043.3400000000001</v>
      </c>
      <c r="D13" s="32">
        <v>39.26</v>
      </c>
      <c r="E13" s="32">
        <v>206.5</v>
      </c>
      <c r="F13" s="32">
        <v>17.89</v>
      </c>
      <c r="G13" s="32"/>
      <c r="H13" s="32"/>
      <c r="I13" s="32"/>
    </row>
    <row r="14" spans="1:9" x14ac:dyDescent="0.35">
      <c r="A14" s="31" t="s">
        <v>141</v>
      </c>
      <c r="B14" s="32"/>
      <c r="C14" s="32">
        <v>7052.46</v>
      </c>
      <c r="D14" s="32"/>
      <c r="E14" s="32">
        <v>148</v>
      </c>
      <c r="F14" s="32"/>
      <c r="G14" s="32"/>
      <c r="H14" s="32"/>
      <c r="I14" s="32"/>
    </row>
    <row r="15" spans="1:9" x14ac:dyDescent="0.35">
      <c r="A15" s="31" t="s">
        <v>142</v>
      </c>
      <c r="B15" s="32"/>
      <c r="C15" s="32">
        <v>13523.830000000002</v>
      </c>
      <c r="D15" s="32"/>
      <c r="E15" s="32">
        <v>154</v>
      </c>
      <c r="F15" s="32"/>
      <c r="G15" s="32"/>
      <c r="H15" s="32">
        <v>251.6</v>
      </c>
      <c r="I15" s="32"/>
    </row>
    <row r="16" spans="1:9" x14ac:dyDescent="0.35">
      <c r="A16" s="31" t="s">
        <v>143</v>
      </c>
      <c r="B16" s="32">
        <v>642.19000000000005</v>
      </c>
      <c r="C16" s="32">
        <v>21913.56</v>
      </c>
      <c r="D16" s="32">
        <v>106.68</v>
      </c>
      <c r="E16" s="32">
        <v>259.5</v>
      </c>
      <c r="F16" s="32">
        <v>179.88000000000002</v>
      </c>
      <c r="G16" s="32">
        <v>32</v>
      </c>
      <c r="H16" s="32"/>
      <c r="I16" s="32"/>
    </row>
    <row r="17" spans="1:9" x14ac:dyDescent="0.35">
      <c r="A17" s="31" t="s">
        <v>144</v>
      </c>
      <c r="B17" s="32"/>
      <c r="C17" s="32">
        <v>18580.319999999996</v>
      </c>
      <c r="D17" s="32">
        <v>235.55999999999997</v>
      </c>
      <c r="E17" s="32">
        <v>222</v>
      </c>
      <c r="F17" s="32">
        <v>179.88000000000002</v>
      </c>
      <c r="G17" s="32"/>
      <c r="H17" s="32">
        <v>19.8</v>
      </c>
      <c r="I17" s="32"/>
    </row>
    <row r="18" spans="1:9" x14ac:dyDescent="0.35">
      <c r="A18" s="31" t="s">
        <v>145</v>
      </c>
      <c r="B18" s="32">
        <v>206.2</v>
      </c>
      <c r="C18" s="32">
        <v>12898.04</v>
      </c>
      <c r="D18" s="32"/>
      <c r="E18" s="32">
        <v>222</v>
      </c>
      <c r="F18" s="32"/>
      <c r="G18" s="32"/>
      <c r="H18" s="32"/>
      <c r="I18" s="32"/>
    </row>
    <row r="19" spans="1:9" x14ac:dyDescent="0.35">
      <c r="A19" s="31" t="s">
        <v>146</v>
      </c>
      <c r="B19" s="32">
        <v>116.9</v>
      </c>
      <c r="C19" s="32">
        <v>18431.61</v>
      </c>
      <c r="D19" s="32">
        <v>235.55999999999997</v>
      </c>
      <c r="E19" s="32">
        <v>95.17</v>
      </c>
      <c r="F19" s="32"/>
      <c r="G19" s="32">
        <v>41.2</v>
      </c>
      <c r="H19" s="32">
        <v>102.4</v>
      </c>
      <c r="I19" s="32"/>
    </row>
    <row r="20" spans="1:9" x14ac:dyDescent="0.35">
      <c r="A20" s="31" t="s">
        <v>147</v>
      </c>
      <c r="B20" s="32"/>
      <c r="C20" s="32">
        <v>2162.0700000000002</v>
      </c>
      <c r="D20" s="32">
        <v>43.52</v>
      </c>
      <c r="E20" s="32">
        <v>85.17</v>
      </c>
      <c r="F20" s="32">
        <v>17.89</v>
      </c>
      <c r="G20" s="32"/>
      <c r="H20" s="32">
        <v>35.4</v>
      </c>
      <c r="I20" s="32"/>
    </row>
    <row r="21" spans="1:9" x14ac:dyDescent="0.35">
      <c r="A21" s="31" t="s">
        <v>148</v>
      </c>
      <c r="B21" s="32"/>
      <c r="C21" s="32">
        <v>15247.85</v>
      </c>
      <c r="D21" s="32"/>
      <c r="E21" s="32">
        <v>222</v>
      </c>
      <c r="F21" s="32"/>
      <c r="G21" s="32"/>
      <c r="H21" s="32"/>
      <c r="I21" s="32"/>
    </row>
    <row r="22" spans="1:9" x14ac:dyDescent="0.35">
      <c r="A22" s="31" t="s">
        <v>149</v>
      </c>
      <c r="B22" s="32">
        <v>261.7</v>
      </c>
      <c r="C22" s="32">
        <v>11879.539999999999</v>
      </c>
      <c r="D22" s="32"/>
      <c r="E22" s="32">
        <v>222</v>
      </c>
      <c r="F22" s="32"/>
      <c r="G22" s="32"/>
      <c r="H22" s="32">
        <v>24.799999999999997</v>
      </c>
      <c r="I22" s="32"/>
    </row>
    <row r="23" spans="1:9" x14ac:dyDescent="0.35">
      <c r="A23" s="31" t="s">
        <v>150</v>
      </c>
      <c r="B23" s="32"/>
      <c r="C23" s="32">
        <v>7052.46</v>
      </c>
      <c r="D23" s="32"/>
      <c r="E23" s="32">
        <v>148</v>
      </c>
      <c r="F23" s="32"/>
      <c r="G23" s="32"/>
      <c r="H23" s="32"/>
      <c r="I23" s="32"/>
    </row>
    <row r="24" spans="1:9" x14ac:dyDescent="0.35">
      <c r="A24" s="31" t="s">
        <v>151</v>
      </c>
      <c r="B24" s="32">
        <v>5116.47</v>
      </c>
      <c r="C24" s="32">
        <v>42299.32</v>
      </c>
      <c r="D24" s="32">
        <v>261.11999999999995</v>
      </c>
      <c r="E24" s="32">
        <v>325</v>
      </c>
      <c r="F24" s="32"/>
      <c r="G24" s="32"/>
      <c r="H24" s="32">
        <v>17.399999999999999</v>
      </c>
      <c r="I24" s="32">
        <v>294.75</v>
      </c>
    </row>
    <row r="25" spans="1:9" x14ac:dyDescent="0.35">
      <c r="A25" s="31" t="s">
        <v>152</v>
      </c>
      <c r="B25" s="32">
        <v>781.2299999999999</v>
      </c>
      <c r="C25" s="32">
        <v>16849.57</v>
      </c>
      <c r="D25" s="32">
        <v>235.55999999999997</v>
      </c>
      <c r="E25" s="32">
        <v>222</v>
      </c>
      <c r="F25" s="32"/>
      <c r="G25" s="32"/>
      <c r="H25" s="32">
        <v>19</v>
      </c>
      <c r="I25" s="32"/>
    </row>
    <row r="26" spans="1:9" x14ac:dyDescent="0.35">
      <c r="A26" s="31" t="s">
        <v>153</v>
      </c>
      <c r="B26" s="32"/>
      <c r="C26" s="32">
        <v>13305.099999999999</v>
      </c>
      <c r="D26" s="32">
        <v>235.55999999999997</v>
      </c>
      <c r="E26" s="32">
        <v>220.5</v>
      </c>
      <c r="F26" s="32"/>
      <c r="G26" s="32"/>
      <c r="H26" s="32">
        <v>40</v>
      </c>
      <c r="I26" s="32"/>
    </row>
    <row r="27" spans="1:9" x14ac:dyDescent="0.35">
      <c r="A27" s="31" t="s">
        <v>154</v>
      </c>
      <c r="B27" s="32"/>
      <c r="C27" s="32">
        <v>8054.0599999999995</v>
      </c>
      <c r="D27" s="32">
        <v>235.55999999999997</v>
      </c>
      <c r="E27" s="32">
        <v>-58.42</v>
      </c>
      <c r="F27" s="32">
        <v>179.88000000000002</v>
      </c>
      <c r="G27" s="32"/>
      <c r="H27" s="32"/>
      <c r="I27" s="32"/>
    </row>
    <row r="28" spans="1:9" x14ac:dyDescent="0.35">
      <c r="A28" s="31" t="s">
        <v>155</v>
      </c>
      <c r="B28" s="32"/>
      <c r="C28" s="32">
        <v>7060.96</v>
      </c>
      <c r="D28" s="32"/>
      <c r="E28" s="32">
        <v>156.5</v>
      </c>
      <c r="F28" s="32"/>
      <c r="G28" s="32"/>
      <c r="H28" s="32"/>
      <c r="I28" s="32"/>
    </row>
    <row r="29" spans="1:9" x14ac:dyDescent="0.35">
      <c r="A29" s="31" t="s">
        <v>156</v>
      </c>
      <c r="B29" s="32"/>
      <c r="C29" s="32">
        <v>10332.23</v>
      </c>
      <c r="D29" s="32">
        <v>0</v>
      </c>
      <c r="E29" s="32">
        <v>222</v>
      </c>
      <c r="F29" s="32">
        <v>179.88000000000002</v>
      </c>
      <c r="G29" s="32"/>
      <c r="H29" s="32">
        <v>9</v>
      </c>
      <c r="I29" s="32"/>
    </row>
    <row r="30" spans="1:9" x14ac:dyDescent="0.35">
      <c r="A30" s="31" t="s">
        <v>157</v>
      </c>
      <c r="B30" s="32">
        <v>609.33000000000004</v>
      </c>
      <c r="C30" s="32">
        <v>20705.929999999997</v>
      </c>
      <c r="D30" s="32">
        <v>261.11999999999995</v>
      </c>
      <c r="E30" s="32">
        <v>222</v>
      </c>
      <c r="F30" s="32"/>
      <c r="G30" s="32">
        <v>20.3</v>
      </c>
      <c r="H30" s="32">
        <v>24</v>
      </c>
      <c r="I30" s="32">
        <v>294.75</v>
      </c>
    </row>
    <row r="31" spans="1:9" x14ac:dyDescent="0.35">
      <c r="A31" s="31" t="s">
        <v>158</v>
      </c>
      <c r="B31" s="32"/>
      <c r="C31" s="32">
        <v>10177.049999999999</v>
      </c>
      <c r="D31" s="32"/>
      <c r="E31" s="32">
        <v>222</v>
      </c>
      <c r="F31" s="32"/>
      <c r="G31" s="32"/>
      <c r="H31" s="32">
        <v>11.2</v>
      </c>
      <c r="I31" s="32"/>
    </row>
    <row r="32" spans="1:9" x14ac:dyDescent="0.35">
      <c r="A32" s="31" t="s">
        <v>159</v>
      </c>
      <c r="B32" s="32"/>
      <c r="C32" s="32">
        <v>10548.29</v>
      </c>
      <c r="D32" s="32">
        <v>235.55999999999997</v>
      </c>
      <c r="E32" s="32">
        <v>219</v>
      </c>
      <c r="F32" s="32">
        <v>179.88000000000002</v>
      </c>
      <c r="G32" s="32"/>
      <c r="H32" s="32"/>
      <c r="I32" s="32"/>
    </row>
    <row r="33" spans="1:9" x14ac:dyDescent="0.35">
      <c r="A33" s="31" t="s">
        <v>160</v>
      </c>
      <c r="B33" s="32"/>
      <c r="C33" s="32">
        <v>12702.34</v>
      </c>
      <c r="D33" s="32"/>
      <c r="E33" s="32">
        <v>232.5</v>
      </c>
      <c r="F33" s="32"/>
      <c r="G33" s="32"/>
      <c r="H33" s="32"/>
      <c r="I33" s="32"/>
    </row>
    <row r="34" spans="1:9" x14ac:dyDescent="0.35">
      <c r="A34" s="31" t="s">
        <v>161</v>
      </c>
      <c r="B34" s="32">
        <v>271.8</v>
      </c>
      <c r="C34" s="32">
        <v>20305.599999999999</v>
      </c>
      <c r="D34" s="32"/>
      <c r="E34" s="32">
        <v>102</v>
      </c>
      <c r="F34" s="32"/>
      <c r="G34" s="32"/>
      <c r="H34" s="32">
        <v>23.8</v>
      </c>
      <c r="I34" s="32"/>
    </row>
    <row r="35" spans="1:9" x14ac:dyDescent="0.35">
      <c r="A35" s="31" t="s">
        <v>162</v>
      </c>
      <c r="B35" s="32"/>
      <c r="C35" s="32">
        <v>18230.64</v>
      </c>
      <c r="D35" s="32">
        <v>235.55999999999997</v>
      </c>
      <c r="E35" s="32">
        <v>102</v>
      </c>
      <c r="F35" s="32"/>
      <c r="G35" s="32"/>
      <c r="H35" s="32"/>
      <c r="I35" s="32"/>
    </row>
    <row r="36" spans="1:9" x14ac:dyDescent="0.35">
      <c r="A36" s="31" t="s">
        <v>163</v>
      </c>
      <c r="B36" s="32"/>
      <c r="C36" s="32">
        <v>9299.27</v>
      </c>
      <c r="D36" s="32"/>
      <c r="E36" s="32">
        <v>148</v>
      </c>
      <c r="F36" s="32"/>
      <c r="G36" s="32"/>
      <c r="H36" s="32"/>
      <c r="I36" s="32"/>
    </row>
    <row r="37" spans="1:9" x14ac:dyDescent="0.35">
      <c r="A37" s="31" t="s">
        <v>164</v>
      </c>
      <c r="B37" s="32"/>
      <c r="C37" s="32">
        <v>10371.41</v>
      </c>
      <c r="D37" s="32">
        <v>235.55999999999997</v>
      </c>
      <c r="E37" s="32">
        <v>222</v>
      </c>
      <c r="F37" s="32"/>
      <c r="G37" s="32"/>
      <c r="H37" s="32"/>
      <c r="I37" s="32"/>
    </row>
    <row r="38" spans="1:9" x14ac:dyDescent="0.35">
      <c r="A38" s="31" t="s">
        <v>165</v>
      </c>
      <c r="B38" s="32">
        <v>170.72</v>
      </c>
      <c r="C38" s="32">
        <v>13612.439999999999</v>
      </c>
      <c r="D38" s="32"/>
      <c r="E38" s="32">
        <v>222</v>
      </c>
      <c r="F38" s="32">
        <v>179.88000000000002</v>
      </c>
      <c r="G38" s="32"/>
      <c r="H38" s="32">
        <v>6.4</v>
      </c>
      <c r="I38" s="32"/>
    </row>
    <row r="39" spans="1:9" x14ac:dyDescent="0.35">
      <c r="A39" s="31" t="s">
        <v>166</v>
      </c>
      <c r="B39" s="32"/>
      <c r="C39" s="32">
        <v>9299.27</v>
      </c>
      <c r="D39" s="32"/>
      <c r="E39" s="32">
        <v>148</v>
      </c>
      <c r="F39" s="32"/>
      <c r="G39" s="32"/>
      <c r="H39" s="32"/>
      <c r="I39" s="32"/>
    </row>
    <row r="40" spans="1:9" x14ac:dyDescent="0.35">
      <c r="A40" s="31" t="s">
        <v>167</v>
      </c>
      <c r="B40" s="32"/>
      <c r="C40" s="32">
        <v>1161.81</v>
      </c>
      <c r="D40" s="32"/>
      <c r="E40" s="32">
        <v>145</v>
      </c>
      <c r="F40" s="32"/>
      <c r="G40" s="32"/>
      <c r="H40" s="32"/>
      <c r="I40" s="32"/>
    </row>
    <row r="41" spans="1:9" x14ac:dyDescent="0.35">
      <c r="A41" s="31" t="s">
        <v>168</v>
      </c>
      <c r="B41" s="32"/>
      <c r="C41" s="32">
        <v>7052.46</v>
      </c>
      <c r="D41" s="32"/>
      <c r="E41" s="32">
        <v>148</v>
      </c>
      <c r="F41" s="32"/>
      <c r="G41" s="32"/>
      <c r="H41" s="32"/>
      <c r="I41" s="32"/>
    </row>
    <row r="42" spans="1:9" x14ac:dyDescent="0.35">
      <c r="A42" s="31" t="s">
        <v>169</v>
      </c>
      <c r="B42" s="32"/>
      <c r="C42" s="32">
        <v>1150.93</v>
      </c>
      <c r="D42" s="32">
        <v>39.26</v>
      </c>
      <c r="E42" s="32">
        <v>184.21</v>
      </c>
      <c r="F42" s="32"/>
      <c r="G42" s="32"/>
      <c r="H42" s="32"/>
      <c r="I42" s="32"/>
    </row>
    <row r="43" spans="1:9" x14ac:dyDescent="0.35">
      <c r="A43" s="31" t="s">
        <v>170</v>
      </c>
      <c r="B43" s="32"/>
      <c r="C43" s="32">
        <v>14243.689999999999</v>
      </c>
      <c r="D43" s="32">
        <v>235.55999999999997</v>
      </c>
      <c r="E43" s="32">
        <v>222</v>
      </c>
      <c r="F43" s="32">
        <v>179.88000000000002</v>
      </c>
      <c r="G43" s="32"/>
      <c r="H43" s="32"/>
      <c r="I43" s="32"/>
    </row>
    <row r="44" spans="1:9" x14ac:dyDescent="0.35">
      <c r="A44" s="31" t="s">
        <v>171</v>
      </c>
      <c r="B44" s="32">
        <v>136.1</v>
      </c>
      <c r="C44" s="32">
        <v>14393.779999999999</v>
      </c>
      <c r="D44" s="32"/>
      <c r="E44" s="32">
        <v>222</v>
      </c>
      <c r="F44" s="32">
        <v>179.88000000000002</v>
      </c>
      <c r="G44" s="32"/>
      <c r="H44" s="32"/>
      <c r="I44" s="32"/>
    </row>
    <row r="45" spans="1:9" x14ac:dyDescent="0.35">
      <c r="A45" s="31" t="s">
        <v>172</v>
      </c>
      <c r="B45" s="32">
        <v>330</v>
      </c>
      <c r="C45" s="32">
        <v>20547.2</v>
      </c>
      <c r="D45" s="32"/>
      <c r="E45" s="32">
        <v>222</v>
      </c>
      <c r="F45" s="32"/>
      <c r="G45" s="32"/>
      <c r="H45" s="32">
        <v>87.2</v>
      </c>
      <c r="I45" s="32"/>
    </row>
    <row r="46" spans="1:9" x14ac:dyDescent="0.35">
      <c r="A46" s="31" t="s">
        <v>173</v>
      </c>
      <c r="B46" s="32"/>
      <c r="C46" s="32">
        <v>1576.52</v>
      </c>
      <c r="D46" s="32">
        <v>43.52</v>
      </c>
      <c r="E46" s="32">
        <v>138.5</v>
      </c>
      <c r="F46" s="32">
        <v>17.89</v>
      </c>
      <c r="G46" s="32"/>
      <c r="H46" s="32"/>
      <c r="I46" s="32"/>
    </row>
    <row r="47" spans="1:9" x14ac:dyDescent="0.35">
      <c r="A47" s="31" t="s">
        <v>174</v>
      </c>
      <c r="B47" s="32">
        <v>894.04</v>
      </c>
      <c r="C47" s="32">
        <v>23157.489999999998</v>
      </c>
      <c r="D47" s="32"/>
      <c r="E47" s="32">
        <v>222</v>
      </c>
      <c r="F47" s="32"/>
      <c r="G47" s="32">
        <v>117.8</v>
      </c>
      <c r="H47" s="32">
        <v>680</v>
      </c>
      <c r="I47" s="32">
        <v>263.75</v>
      </c>
    </row>
    <row r="48" spans="1:9" x14ac:dyDescent="0.35">
      <c r="A48" s="31" t="s">
        <v>175</v>
      </c>
      <c r="B48" s="32">
        <v>249.62</v>
      </c>
      <c r="C48" s="32">
        <v>21933.759999999998</v>
      </c>
      <c r="D48" s="32">
        <v>235.55999999999997</v>
      </c>
      <c r="E48" s="32">
        <v>240</v>
      </c>
      <c r="F48" s="32">
        <v>179.88000000000002</v>
      </c>
      <c r="G48" s="32">
        <v>38.6</v>
      </c>
      <c r="H48" s="32">
        <v>35.299999999999997</v>
      </c>
      <c r="I48" s="32"/>
    </row>
    <row r="49" spans="1:9" x14ac:dyDescent="0.35">
      <c r="A49" s="31" t="s">
        <v>176</v>
      </c>
      <c r="B49" s="32"/>
      <c r="C49" s="32">
        <v>15870.480000000005</v>
      </c>
      <c r="D49" s="32">
        <v>235.55999999999997</v>
      </c>
      <c r="E49" s="32">
        <v>120</v>
      </c>
      <c r="F49" s="32">
        <v>179.88000000000002</v>
      </c>
      <c r="G49" s="32"/>
      <c r="H49" s="32"/>
      <c r="I49" s="32"/>
    </row>
    <row r="50" spans="1:9" x14ac:dyDescent="0.35">
      <c r="A50" s="31" t="s">
        <v>177</v>
      </c>
      <c r="B50" s="32"/>
      <c r="C50" s="32">
        <v>8710.27</v>
      </c>
      <c r="D50" s="32">
        <v>235.55999999999997</v>
      </c>
      <c r="E50" s="32">
        <v>222</v>
      </c>
      <c r="F50" s="32">
        <v>179.88000000000002</v>
      </c>
      <c r="G50" s="32"/>
      <c r="H50" s="32">
        <v>66.599999999999994</v>
      </c>
      <c r="I50" s="32"/>
    </row>
    <row r="51" spans="1:9" x14ac:dyDescent="0.35">
      <c r="A51" s="31" t="s">
        <v>178</v>
      </c>
      <c r="B51" s="32"/>
      <c r="C51" s="32">
        <v>14471.240000000003</v>
      </c>
      <c r="D51" s="32">
        <v>235.55999999999997</v>
      </c>
      <c r="E51" s="32">
        <v>215</v>
      </c>
      <c r="F51" s="32">
        <v>179.88000000000002</v>
      </c>
      <c r="G51" s="32"/>
      <c r="H51" s="32"/>
      <c r="I51" s="32"/>
    </row>
    <row r="52" spans="1:9" x14ac:dyDescent="0.35">
      <c r="A52" s="31" t="s">
        <v>179</v>
      </c>
      <c r="B52" s="32"/>
      <c r="C52" s="32">
        <v>14614.53</v>
      </c>
      <c r="D52" s="32"/>
      <c r="E52" s="32">
        <v>222</v>
      </c>
      <c r="F52" s="32"/>
      <c r="G52" s="32">
        <v>209.6</v>
      </c>
      <c r="H52" s="32">
        <v>80.900000000000006</v>
      </c>
      <c r="I52" s="32">
        <v>263.75</v>
      </c>
    </row>
    <row r="53" spans="1:9" x14ac:dyDescent="0.35">
      <c r="A53" s="31" t="s">
        <v>180</v>
      </c>
      <c r="B53" s="32"/>
      <c r="C53" s="32">
        <v>7052.46</v>
      </c>
      <c r="D53" s="32"/>
      <c r="E53" s="32">
        <v>148</v>
      </c>
      <c r="F53" s="32"/>
      <c r="G53" s="32"/>
      <c r="H53" s="32"/>
      <c r="I53" s="32"/>
    </row>
    <row r="54" spans="1:9" x14ac:dyDescent="0.35">
      <c r="A54" s="31" t="s">
        <v>181</v>
      </c>
      <c r="B54" s="32">
        <v>813.38</v>
      </c>
      <c r="C54" s="32">
        <v>12070.14</v>
      </c>
      <c r="D54" s="32">
        <v>261.11999999999995</v>
      </c>
      <c r="E54" s="32">
        <v>225.57</v>
      </c>
      <c r="F54" s="32">
        <v>179.88000000000002</v>
      </c>
      <c r="G54" s="32"/>
      <c r="H54" s="32">
        <v>45.999999999999993</v>
      </c>
      <c r="I54" s="32"/>
    </row>
    <row r="55" spans="1:9" x14ac:dyDescent="0.35">
      <c r="A55" s="31" t="s">
        <v>182</v>
      </c>
      <c r="B55" s="32"/>
      <c r="C55" s="32">
        <v>8154.6000000000013</v>
      </c>
      <c r="D55" s="32">
        <v>235.55999999999997</v>
      </c>
      <c r="E55" s="32">
        <v>222</v>
      </c>
      <c r="F55" s="32"/>
      <c r="G55" s="32"/>
      <c r="H55" s="32"/>
      <c r="I55" s="32"/>
    </row>
    <row r="56" spans="1:9" x14ac:dyDescent="0.35">
      <c r="A56" s="31" t="s">
        <v>183</v>
      </c>
      <c r="B56" s="32">
        <v>28.46</v>
      </c>
      <c r="C56" s="32">
        <v>18590.329999999998</v>
      </c>
      <c r="D56" s="32">
        <v>235.55999999999997</v>
      </c>
      <c r="E56" s="32">
        <v>102</v>
      </c>
      <c r="F56" s="32"/>
      <c r="G56" s="32"/>
      <c r="H56" s="32"/>
      <c r="I56" s="32">
        <v>294.75</v>
      </c>
    </row>
    <row r="57" spans="1:9" x14ac:dyDescent="0.35">
      <c r="A57" s="31" t="s">
        <v>184</v>
      </c>
      <c r="B57" s="32"/>
      <c r="C57" s="32">
        <v>12691.84</v>
      </c>
      <c r="D57" s="32"/>
      <c r="E57" s="32">
        <v>222</v>
      </c>
      <c r="F57" s="32"/>
      <c r="G57" s="32"/>
      <c r="H57" s="32"/>
      <c r="I57" s="32"/>
    </row>
    <row r="58" spans="1:9" x14ac:dyDescent="0.35">
      <c r="A58" s="31" t="s">
        <v>185</v>
      </c>
      <c r="B58" s="32"/>
      <c r="C58" s="32">
        <v>13026.54</v>
      </c>
      <c r="D58" s="32"/>
      <c r="E58" s="32">
        <v>217.5</v>
      </c>
      <c r="F58" s="32"/>
      <c r="G58" s="32"/>
      <c r="H58" s="32"/>
      <c r="I58" s="32"/>
    </row>
    <row r="59" spans="1:9" x14ac:dyDescent="0.35">
      <c r="A59" s="31" t="s">
        <v>186</v>
      </c>
      <c r="B59" s="32"/>
      <c r="C59" s="32">
        <v>10128.85</v>
      </c>
      <c r="D59" s="32"/>
      <c r="E59" s="32">
        <v>215</v>
      </c>
      <c r="F59" s="32"/>
      <c r="G59" s="32"/>
      <c r="H59" s="32"/>
      <c r="I59" s="32"/>
    </row>
    <row r="60" spans="1:9" x14ac:dyDescent="0.35">
      <c r="A60" s="31" t="s">
        <v>187</v>
      </c>
      <c r="B60" s="32"/>
      <c r="C60" s="32">
        <v>12998.04</v>
      </c>
      <c r="D60" s="32"/>
      <c r="E60" s="32">
        <v>219</v>
      </c>
      <c r="F60" s="32"/>
      <c r="G60" s="32"/>
      <c r="H60" s="32"/>
      <c r="I60" s="32"/>
    </row>
    <row r="61" spans="1:9" x14ac:dyDescent="0.35">
      <c r="A61" s="31" t="s">
        <v>188</v>
      </c>
      <c r="B61" s="32">
        <v>1578.9699999999998</v>
      </c>
      <c r="C61" s="32">
        <v>31455.530000000002</v>
      </c>
      <c r="D61" s="32">
        <v>235.55999999999997</v>
      </c>
      <c r="E61" s="32">
        <v>222</v>
      </c>
      <c r="F61" s="32">
        <v>179.88000000000002</v>
      </c>
      <c r="G61" s="32">
        <v>558.69999999999993</v>
      </c>
      <c r="H61" s="32">
        <v>371.4</v>
      </c>
      <c r="I61" s="32">
        <v>1065.03</v>
      </c>
    </row>
    <row r="62" spans="1:9" x14ac:dyDescent="0.35">
      <c r="A62" s="31" t="s">
        <v>189</v>
      </c>
      <c r="B62" s="32">
        <v>1050.43</v>
      </c>
      <c r="C62" s="32">
        <v>16906.670000000006</v>
      </c>
      <c r="D62" s="32">
        <v>235.55999999999997</v>
      </c>
      <c r="E62" s="32">
        <v>222</v>
      </c>
      <c r="F62" s="32"/>
      <c r="G62" s="32">
        <v>99</v>
      </c>
      <c r="H62" s="32">
        <v>91.6</v>
      </c>
      <c r="I62" s="32"/>
    </row>
    <row r="63" spans="1:9" x14ac:dyDescent="0.35">
      <c r="A63" s="31" t="s">
        <v>190</v>
      </c>
      <c r="B63" s="32"/>
      <c r="C63" s="32">
        <v>15815.599999999999</v>
      </c>
      <c r="D63" s="32">
        <v>235.55999999999997</v>
      </c>
      <c r="E63" s="32">
        <v>215</v>
      </c>
      <c r="F63" s="32"/>
      <c r="G63" s="32"/>
      <c r="H63" s="32"/>
      <c r="I63" s="32"/>
    </row>
    <row r="64" spans="1:9" x14ac:dyDescent="0.35">
      <c r="A64" s="31" t="s">
        <v>191</v>
      </c>
      <c r="B64" s="32">
        <v>14513.079999999996</v>
      </c>
      <c r="C64" s="32">
        <v>800879.86</v>
      </c>
      <c r="D64" s="32">
        <v>6289.0400000000027</v>
      </c>
      <c r="E64" s="32">
        <v>11554.04</v>
      </c>
      <c r="F64" s="32">
        <v>3291.5100000000011</v>
      </c>
      <c r="G64" s="32">
        <v>1144.3</v>
      </c>
      <c r="H64" s="32">
        <v>2141.7999999999997</v>
      </c>
      <c r="I64" s="32">
        <v>2476.7799999999997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75"/>
  <sheetViews>
    <sheetView topLeftCell="A58" workbookViewId="0">
      <selection activeCell="G71" sqref="G71"/>
    </sheetView>
  </sheetViews>
  <sheetFormatPr defaultRowHeight="14.5" x14ac:dyDescent="0.35"/>
  <cols>
    <col min="1" max="1" width="19.36328125" bestFit="1" customWidth="1"/>
    <col min="2" max="2" width="11.453125" bestFit="1" customWidth="1"/>
    <col min="4" max="4" width="20.26953125" bestFit="1" customWidth="1"/>
    <col min="5" max="5" width="10.54296875" style="33" bestFit="1" customWidth="1"/>
    <col min="7" max="7" width="31.81640625" bestFit="1" customWidth="1"/>
    <col min="8" max="8" width="10.54296875" style="33" bestFit="1" customWidth="1"/>
    <col min="9" max="9" width="9.54296875" bestFit="1" customWidth="1"/>
  </cols>
  <sheetData>
    <row r="1" spans="1:10" x14ac:dyDescent="0.35">
      <c r="A1" t="s">
        <v>291</v>
      </c>
      <c r="D1" t="s">
        <v>291</v>
      </c>
      <c r="G1" t="s">
        <v>292</v>
      </c>
    </row>
    <row r="3" spans="1:10" x14ac:dyDescent="0.35">
      <c r="A3" s="30" t="s">
        <v>130</v>
      </c>
      <c r="B3" t="s">
        <v>209</v>
      </c>
      <c r="D3" t="s">
        <v>130</v>
      </c>
      <c r="E3" s="33" t="s">
        <v>209</v>
      </c>
      <c r="G3" t="s">
        <v>224</v>
      </c>
      <c r="H3" s="33" t="s">
        <v>125</v>
      </c>
    </row>
    <row r="4" spans="1:10" x14ac:dyDescent="0.35">
      <c r="A4" s="31" t="s">
        <v>131</v>
      </c>
      <c r="B4" s="32">
        <v>13980.5</v>
      </c>
      <c r="D4" t="s">
        <v>131</v>
      </c>
      <c r="E4" s="33">
        <v>13656.5</v>
      </c>
      <c r="G4" t="s">
        <v>225</v>
      </c>
      <c r="H4" s="33">
        <v>13000.039999999999</v>
      </c>
      <c r="I4" s="33">
        <f>+H4-E4</f>
        <v>-656.46000000000095</v>
      </c>
    </row>
    <row r="5" spans="1:10" x14ac:dyDescent="0.35">
      <c r="A5" s="31" t="s">
        <v>132</v>
      </c>
      <c r="B5" s="32">
        <v>21651.710000000003</v>
      </c>
      <c r="D5" t="s">
        <v>132</v>
      </c>
      <c r="E5" s="33">
        <v>21431.210000000003</v>
      </c>
      <c r="G5" t="s">
        <v>226</v>
      </c>
      <c r="H5" s="33">
        <v>22715.650000000012</v>
      </c>
      <c r="I5" s="33">
        <f t="shared" ref="I5:I63" si="0">+H5-E5</f>
        <v>1284.4400000000096</v>
      </c>
    </row>
    <row r="6" spans="1:10" x14ac:dyDescent="0.35">
      <c r="A6" s="31" t="s">
        <v>133</v>
      </c>
      <c r="B6" s="32">
        <v>15756.92</v>
      </c>
      <c r="D6" t="s">
        <v>133</v>
      </c>
      <c r="E6" s="33">
        <v>15544.92</v>
      </c>
      <c r="G6" t="s">
        <v>227</v>
      </c>
      <c r="H6" s="33">
        <v>16465.32</v>
      </c>
      <c r="I6" s="33">
        <f t="shared" si="0"/>
        <v>920.39999999999964</v>
      </c>
    </row>
    <row r="7" spans="1:10" x14ac:dyDescent="0.35">
      <c r="A7" s="31" t="s">
        <v>134</v>
      </c>
      <c r="B7" s="32">
        <v>14508.969999999998</v>
      </c>
      <c r="D7" t="s">
        <v>134</v>
      </c>
      <c r="E7" s="33">
        <v>14411.779999999997</v>
      </c>
      <c r="G7" t="s">
        <v>228</v>
      </c>
      <c r="H7" s="33">
        <v>15062.039999999995</v>
      </c>
      <c r="I7" s="33">
        <f t="shared" si="0"/>
        <v>650.2599999999984</v>
      </c>
    </row>
    <row r="8" spans="1:10" x14ac:dyDescent="0.35">
      <c r="A8" s="31" t="s">
        <v>135</v>
      </c>
      <c r="B8" s="32">
        <v>12645.270000000002</v>
      </c>
      <c r="D8" t="s">
        <v>135</v>
      </c>
      <c r="E8" s="33">
        <v>12421.770000000002</v>
      </c>
      <c r="G8" t="s">
        <v>229</v>
      </c>
      <c r="H8" s="33">
        <v>12953.36</v>
      </c>
      <c r="I8" s="33">
        <f t="shared" si="0"/>
        <v>531.58999999999833</v>
      </c>
    </row>
    <row r="9" spans="1:10" x14ac:dyDescent="0.35">
      <c r="A9" s="31" t="s">
        <v>136</v>
      </c>
      <c r="B9" s="32">
        <v>7889.04</v>
      </c>
      <c r="D9" t="s">
        <v>136</v>
      </c>
      <c r="E9" s="33">
        <v>7667.04</v>
      </c>
      <c r="G9" t="s">
        <v>230</v>
      </c>
      <c r="H9" s="33">
        <v>7667.04</v>
      </c>
      <c r="I9" s="33">
        <f t="shared" si="0"/>
        <v>0</v>
      </c>
    </row>
    <row r="10" spans="1:10" x14ac:dyDescent="0.35">
      <c r="A10" s="31" t="s">
        <v>137</v>
      </c>
      <c r="B10" s="32">
        <v>15304.95</v>
      </c>
      <c r="D10" t="s">
        <v>137</v>
      </c>
      <c r="E10" s="33">
        <v>14966.140000000001</v>
      </c>
      <c r="G10" t="s">
        <v>232</v>
      </c>
      <c r="H10" s="33">
        <v>15908.75</v>
      </c>
      <c r="I10" s="33">
        <f t="shared" si="0"/>
        <v>942.60999999999876</v>
      </c>
    </row>
    <row r="11" spans="1:10" x14ac:dyDescent="0.35">
      <c r="A11" s="31" t="s">
        <v>138</v>
      </c>
      <c r="B11" s="32">
        <v>16021.480000000005</v>
      </c>
      <c r="D11" t="s">
        <v>138</v>
      </c>
      <c r="E11" s="33">
        <v>15799.480000000005</v>
      </c>
      <c r="G11" t="s">
        <v>233</v>
      </c>
      <c r="H11" s="33">
        <v>16733.400000000001</v>
      </c>
      <c r="I11" s="33">
        <f t="shared" si="0"/>
        <v>933.91999999999643</v>
      </c>
    </row>
    <row r="12" spans="1:10" x14ac:dyDescent="0.35">
      <c r="A12" s="31" t="s">
        <v>139</v>
      </c>
      <c r="B12" s="32">
        <v>1407.7000000000003</v>
      </c>
      <c r="D12" t="s">
        <v>139</v>
      </c>
      <c r="E12" s="33">
        <v>1801.2800000000002</v>
      </c>
      <c r="G12" t="s">
        <v>234</v>
      </c>
      <c r="H12" s="33">
        <v>1318.77</v>
      </c>
      <c r="I12" s="33">
        <f t="shared" si="0"/>
        <v>-482.51000000000022</v>
      </c>
    </row>
    <row r="13" spans="1:10" x14ac:dyDescent="0.35">
      <c r="A13" s="31" t="s">
        <v>140</v>
      </c>
      <c r="B13" s="32">
        <v>2043.3400000000001</v>
      </c>
      <c r="D13" t="s">
        <v>140</v>
      </c>
      <c r="E13" s="33">
        <v>1836.8400000000001</v>
      </c>
      <c r="G13" t="s">
        <v>235</v>
      </c>
      <c r="H13" s="33">
        <v>1932.33</v>
      </c>
      <c r="I13" s="33">
        <f t="shared" si="0"/>
        <v>95.489999999999782</v>
      </c>
    </row>
    <row r="14" spans="1:10" x14ac:dyDescent="0.35">
      <c r="A14" s="31" t="s">
        <v>141</v>
      </c>
      <c r="B14" s="32">
        <v>7052.46</v>
      </c>
      <c r="D14" t="s">
        <v>141</v>
      </c>
      <c r="E14" s="33">
        <v>6904.46</v>
      </c>
      <c r="G14" t="s">
        <v>236</v>
      </c>
      <c r="H14" s="33">
        <v>6904.46</v>
      </c>
      <c r="I14" s="33">
        <f t="shared" si="0"/>
        <v>0</v>
      </c>
    </row>
    <row r="15" spans="1:10" x14ac:dyDescent="0.35">
      <c r="A15" s="31" t="s">
        <v>142</v>
      </c>
      <c r="B15" s="32">
        <v>13523.830000000002</v>
      </c>
      <c r="D15" t="s">
        <v>142</v>
      </c>
      <c r="E15" s="33">
        <v>13369.830000000002</v>
      </c>
      <c r="G15" t="s">
        <v>237</v>
      </c>
      <c r="H15" s="33">
        <v>15995.54</v>
      </c>
      <c r="I15" s="33">
        <f t="shared" si="0"/>
        <v>2625.7099999999991</v>
      </c>
    </row>
    <row r="16" spans="1:10" x14ac:dyDescent="0.35">
      <c r="A16" s="31" t="s">
        <v>143</v>
      </c>
      <c r="B16" s="32">
        <v>21913.56</v>
      </c>
      <c r="D16" t="s">
        <v>143</v>
      </c>
      <c r="E16" s="33">
        <v>21414.49</v>
      </c>
      <c r="G16" t="s">
        <v>238</v>
      </c>
      <c r="H16" s="33">
        <v>30603.960000000006</v>
      </c>
      <c r="I16" s="33">
        <f t="shared" si="0"/>
        <v>9189.4700000000048</v>
      </c>
      <c r="J16" t="s">
        <v>293</v>
      </c>
    </row>
    <row r="17" spans="1:10" x14ac:dyDescent="0.35">
      <c r="A17" s="31" t="s">
        <v>144</v>
      </c>
      <c r="B17" s="32">
        <v>18580.319999999996</v>
      </c>
      <c r="D17" t="s">
        <v>144</v>
      </c>
      <c r="E17" s="33">
        <v>18358.319999999996</v>
      </c>
      <c r="G17" t="s">
        <v>239</v>
      </c>
      <c r="H17" s="33">
        <v>19644.36</v>
      </c>
      <c r="I17" s="33">
        <f t="shared" si="0"/>
        <v>1286.0400000000045</v>
      </c>
    </row>
    <row r="18" spans="1:10" x14ac:dyDescent="0.35">
      <c r="A18" s="31" t="s">
        <v>145</v>
      </c>
      <c r="B18" s="32">
        <v>12898.04</v>
      </c>
      <c r="D18" t="s">
        <v>145</v>
      </c>
      <c r="E18" s="33">
        <v>12676.04</v>
      </c>
      <c r="G18" t="s">
        <v>240</v>
      </c>
      <c r="H18" s="33">
        <v>13000.039999999999</v>
      </c>
      <c r="I18" s="33">
        <f t="shared" si="0"/>
        <v>323.99999999999818</v>
      </c>
    </row>
    <row r="19" spans="1:10" x14ac:dyDescent="0.35">
      <c r="A19" s="31" t="s">
        <v>146</v>
      </c>
      <c r="B19" s="32">
        <v>18431.61</v>
      </c>
      <c r="D19" t="s">
        <v>146</v>
      </c>
      <c r="E19" s="33">
        <v>18893.29</v>
      </c>
      <c r="G19" t="s">
        <v>241</v>
      </c>
      <c r="H19" s="33">
        <v>19214.670000000002</v>
      </c>
      <c r="I19" s="33">
        <f t="shared" si="0"/>
        <v>321.38000000000102</v>
      </c>
    </row>
    <row r="20" spans="1:10" x14ac:dyDescent="0.35">
      <c r="A20" s="31" t="s">
        <v>147</v>
      </c>
      <c r="B20" s="32">
        <v>2162.0700000000002</v>
      </c>
      <c r="D20" t="s">
        <v>147</v>
      </c>
      <c r="E20" s="33">
        <v>2076.9</v>
      </c>
      <c r="G20" t="s">
        <v>242</v>
      </c>
      <c r="H20" s="33">
        <v>2158.7399999999998</v>
      </c>
      <c r="I20" s="33">
        <f t="shared" si="0"/>
        <v>81.839999999999691</v>
      </c>
    </row>
    <row r="21" spans="1:10" x14ac:dyDescent="0.35">
      <c r="A21" s="31" t="s">
        <v>148</v>
      </c>
      <c r="B21" s="32">
        <v>15247.85</v>
      </c>
      <c r="D21" t="s">
        <v>148</v>
      </c>
      <c r="E21" s="33">
        <v>14929.660000000002</v>
      </c>
      <c r="G21" t="s">
        <v>243</v>
      </c>
      <c r="H21" s="33">
        <v>15908.75</v>
      </c>
      <c r="I21" s="33">
        <f t="shared" si="0"/>
        <v>979.08999999999833</v>
      </c>
    </row>
    <row r="22" spans="1:10" x14ac:dyDescent="0.35">
      <c r="A22" s="31" t="s">
        <v>149</v>
      </c>
      <c r="B22" s="32">
        <v>11879.539999999999</v>
      </c>
      <c r="D22" t="s">
        <v>149</v>
      </c>
      <c r="E22" s="33">
        <v>11657.52</v>
      </c>
      <c r="G22" t="s">
        <v>244</v>
      </c>
      <c r="H22" s="33">
        <v>16019.119999999999</v>
      </c>
      <c r="I22" s="33">
        <f t="shared" si="0"/>
        <v>4361.5999999999985</v>
      </c>
      <c r="J22" t="s">
        <v>290</v>
      </c>
    </row>
    <row r="23" spans="1:10" x14ac:dyDescent="0.35">
      <c r="A23" s="31" t="s">
        <v>150</v>
      </c>
      <c r="B23" s="32">
        <v>7052.46</v>
      </c>
      <c r="D23" t="s">
        <v>150</v>
      </c>
      <c r="E23" s="33">
        <v>6904.46</v>
      </c>
      <c r="G23" t="s">
        <v>245</v>
      </c>
      <c r="H23" s="33">
        <v>6904.46</v>
      </c>
      <c r="I23" s="33">
        <f t="shared" si="0"/>
        <v>0</v>
      </c>
    </row>
    <row r="24" spans="1:10" x14ac:dyDescent="0.35">
      <c r="A24" s="31" t="s">
        <v>151</v>
      </c>
      <c r="B24" s="32">
        <v>42299.32</v>
      </c>
      <c r="D24" t="s">
        <v>151</v>
      </c>
      <c r="E24" s="33">
        <v>42391.979999999996</v>
      </c>
      <c r="G24" t="s">
        <v>247</v>
      </c>
      <c r="H24" s="33">
        <v>39833.279999999984</v>
      </c>
      <c r="I24" s="33">
        <f t="shared" si="0"/>
        <v>-2558.7000000000116</v>
      </c>
    </row>
    <row r="25" spans="1:10" x14ac:dyDescent="0.35">
      <c r="A25" s="31" t="s">
        <v>152</v>
      </c>
      <c r="B25" s="32">
        <v>16849.57</v>
      </c>
      <c r="D25" t="s">
        <v>152</v>
      </c>
      <c r="E25" s="33">
        <v>16583.87</v>
      </c>
      <c r="G25" t="s">
        <v>248</v>
      </c>
      <c r="H25" s="33">
        <v>16567.68</v>
      </c>
      <c r="I25" s="33">
        <f t="shared" si="0"/>
        <v>-16.18999999999869</v>
      </c>
    </row>
    <row r="26" spans="1:10" x14ac:dyDescent="0.35">
      <c r="A26" s="31" t="s">
        <v>153</v>
      </c>
      <c r="B26" s="32">
        <v>13305.099999999999</v>
      </c>
      <c r="D26" t="s">
        <v>153</v>
      </c>
      <c r="E26" s="33">
        <v>13084.599999999999</v>
      </c>
      <c r="G26" t="s">
        <v>249</v>
      </c>
      <c r="H26" s="33">
        <v>14180.98</v>
      </c>
      <c r="I26" s="33">
        <f t="shared" si="0"/>
        <v>1096.380000000001</v>
      </c>
    </row>
    <row r="27" spans="1:10" x14ac:dyDescent="0.35">
      <c r="A27" s="31" t="s">
        <v>154</v>
      </c>
      <c r="B27" s="32">
        <v>8054.0599999999995</v>
      </c>
      <c r="D27" t="s">
        <v>154</v>
      </c>
      <c r="E27" s="33">
        <v>8112.48</v>
      </c>
      <c r="G27" t="s">
        <v>250</v>
      </c>
      <c r="H27" s="33">
        <v>13849.76</v>
      </c>
      <c r="I27" s="33">
        <f t="shared" si="0"/>
        <v>5737.2800000000007</v>
      </c>
      <c r="J27" t="s">
        <v>293</v>
      </c>
    </row>
    <row r="28" spans="1:10" x14ac:dyDescent="0.35">
      <c r="A28" s="31" t="s">
        <v>155</v>
      </c>
      <c r="B28" s="32">
        <v>7060.96</v>
      </c>
      <c r="D28" t="s">
        <v>155</v>
      </c>
      <c r="E28" s="33">
        <v>6904.46</v>
      </c>
      <c r="G28" t="s">
        <v>251</v>
      </c>
      <c r="H28" s="33">
        <v>6904.46</v>
      </c>
      <c r="I28" s="33">
        <f t="shared" si="0"/>
        <v>0</v>
      </c>
    </row>
    <row r="29" spans="1:10" x14ac:dyDescent="0.35">
      <c r="A29" s="31" t="s">
        <v>156</v>
      </c>
      <c r="B29" s="32">
        <v>10332.23</v>
      </c>
      <c r="D29" t="s">
        <v>156</v>
      </c>
      <c r="E29" s="33">
        <v>10345.790000000001</v>
      </c>
      <c r="G29" t="s">
        <v>252</v>
      </c>
      <c r="H29" s="33">
        <v>10304.970000000001</v>
      </c>
      <c r="I29" s="33">
        <f t="shared" si="0"/>
        <v>-40.819999999999709</v>
      </c>
    </row>
    <row r="30" spans="1:10" x14ac:dyDescent="0.35">
      <c r="A30" s="31" t="s">
        <v>157</v>
      </c>
      <c r="B30" s="32">
        <v>20705.929999999997</v>
      </c>
      <c r="D30" t="s">
        <v>157</v>
      </c>
      <c r="E30" s="33">
        <v>19861.999999999996</v>
      </c>
      <c r="G30" t="s">
        <v>253</v>
      </c>
      <c r="H30" s="33">
        <v>20800.190000000006</v>
      </c>
      <c r="I30" s="33">
        <f t="shared" si="0"/>
        <v>938.1900000000096</v>
      </c>
    </row>
    <row r="31" spans="1:10" x14ac:dyDescent="0.35">
      <c r="A31" s="31" t="s">
        <v>158</v>
      </c>
      <c r="B31" s="32">
        <v>10177.049999999999</v>
      </c>
      <c r="D31" t="s">
        <v>158</v>
      </c>
      <c r="E31" s="33">
        <v>9955.0499999999993</v>
      </c>
      <c r="G31" t="s">
        <v>254</v>
      </c>
      <c r="H31" s="33">
        <v>10150.82</v>
      </c>
      <c r="I31" s="33">
        <f t="shared" si="0"/>
        <v>195.77000000000044</v>
      </c>
    </row>
    <row r="32" spans="1:10" x14ac:dyDescent="0.35">
      <c r="A32" s="31" t="s">
        <v>159</v>
      </c>
      <c r="B32" s="32">
        <v>10548.29</v>
      </c>
      <c r="D32" t="s">
        <v>159</v>
      </c>
      <c r="E32" s="33">
        <v>10329.290000000001</v>
      </c>
      <c r="G32" t="s">
        <v>255</v>
      </c>
      <c r="H32" s="33">
        <v>10570.34</v>
      </c>
      <c r="I32" s="33">
        <f t="shared" si="0"/>
        <v>241.04999999999927</v>
      </c>
    </row>
    <row r="33" spans="1:9" x14ac:dyDescent="0.35">
      <c r="A33" s="31" t="s">
        <v>160</v>
      </c>
      <c r="B33" s="32">
        <v>12702.34</v>
      </c>
      <c r="D33" t="s">
        <v>160</v>
      </c>
      <c r="E33" s="33">
        <v>12469.84</v>
      </c>
      <c r="G33" t="s">
        <v>256</v>
      </c>
      <c r="H33" s="33">
        <v>13000.039999999999</v>
      </c>
      <c r="I33" s="33">
        <f t="shared" si="0"/>
        <v>530.19999999999891</v>
      </c>
    </row>
    <row r="34" spans="1:9" x14ac:dyDescent="0.35">
      <c r="A34" s="31" t="s">
        <v>161</v>
      </c>
      <c r="B34" s="32">
        <v>20305.599999999999</v>
      </c>
      <c r="D34" t="s">
        <v>161</v>
      </c>
      <c r="E34" s="33">
        <v>20203.599999999999</v>
      </c>
      <c r="G34" t="s">
        <v>257</v>
      </c>
      <c r="H34" s="33">
        <v>21464.640000000007</v>
      </c>
      <c r="I34" s="33">
        <f t="shared" si="0"/>
        <v>1261.0400000000081</v>
      </c>
    </row>
    <row r="35" spans="1:9" x14ac:dyDescent="0.35">
      <c r="A35" s="31" t="s">
        <v>162</v>
      </c>
      <c r="B35" s="32">
        <v>18230.64</v>
      </c>
      <c r="D35" t="s">
        <v>162</v>
      </c>
      <c r="E35" s="33">
        <v>18128.64</v>
      </c>
      <c r="G35" t="s">
        <v>258</v>
      </c>
      <c r="H35" s="33">
        <v>19439.759999999995</v>
      </c>
      <c r="I35" s="33">
        <f t="shared" si="0"/>
        <v>1311.1199999999953</v>
      </c>
    </row>
    <row r="36" spans="1:9" x14ac:dyDescent="0.35">
      <c r="A36" s="31" t="s">
        <v>163</v>
      </c>
      <c r="B36" s="32">
        <v>9299.27</v>
      </c>
      <c r="D36" t="s">
        <v>163</v>
      </c>
      <c r="E36" s="33">
        <v>9151.27</v>
      </c>
      <c r="G36" t="s">
        <v>259</v>
      </c>
      <c r="H36" s="33">
        <v>7252.6100000000006</v>
      </c>
      <c r="I36" s="33">
        <f t="shared" si="0"/>
        <v>-1898.6599999999999</v>
      </c>
    </row>
    <row r="37" spans="1:9" x14ac:dyDescent="0.35">
      <c r="A37" s="31" t="s">
        <v>164</v>
      </c>
      <c r="B37" s="32">
        <v>10371.41</v>
      </c>
      <c r="D37" t="s">
        <v>164</v>
      </c>
      <c r="E37" s="33">
        <v>10149.41</v>
      </c>
      <c r="G37" t="s">
        <v>260</v>
      </c>
      <c r="H37" s="33">
        <v>10367.69</v>
      </c>
      <c r="I37" s="33">
        <f t="shared" si="0"/>
        <v>218.28000000000065</v>
      </c>
    </row>
    <row r="38" spans="1:9" x14ac:dyDescent="0.35">
      <c r="A38" s="31" t="s">
        <v>165</v>
      </c>
      <c r="B38" s="32">
        <v>13612.439999999999</v>
      </c>
      <c r="D38" t="s">
        <v>165</v>
      </c>
      <c r="E38" s="33">
        <v>13390.439999999999</v>
      </c>
      <c r="G38" t="s">
        <v>261</v>
      </c>
      <c r="H38" s="33">
        <v>13556.52</v>
      </c>
      <c r="I38" s="33">
        <f t="shared" si="0"/>
        <v>166.08000000000175</v>
      </c>
    </row>
    <row r="39" spans="1:9" x14ac:dyDescent="0.35">
      <c r="A39" s="31" t="s">
        <v>166</v>
      </c>
      <c r="B39" s="32">
        <v>9299.27</v>
      </c>
      <c r="D39" t="s">
        <v>166</v>
      </c>
      <c r="E39" s="33">
        <v>9151.27</v>
      </c>
      <c r="G39" t="s">
        <v>262</v>
      </c>
      <c r="H39" s="33">
        <v>9334.6700000000019</v>
      </c>
      <c r="I39" s="33">
        <f t="shared" si="0"/>
        <v>183.40000000000146</v>
      </c>
    </row>
    <row r="40" spans="1:9" x14ac:dyDescent="0.35">
      <c r="A40" s="31" t="s">
        <v>167</v>
      </c>
      <c r="B40" s="32">
        <v>1161.81</v>
      </c>
      <c r="D40" t="s">
        <v>167</v>
      </c>
      <c r="E40" s="33">
        <v>1016.81</v>
      </c>
      <c r="G40" t="s">
        <v>263</v>
      </c>
      <c r="H40" s="33">
        <v>1035.1499999999999</v>
      </c>
      <c r="I40" s="33">
        <f t="shared" si="0"/>
        <v>18.339999999999918</v>
      </c>
    </row>
    <row r="41" spans="1:9" x14ac:dyDescent="0.35">
      <c r="A41" s="31" t="s">
        <v>168</v>
      </c>
      <c r="B41" s="32">
        <v>7052.46</v>
      </c>
      <c r="D41" t="s">
        <v>168</v>
      </c>
      <c r="E41" s="33">
        <v>6904.46</v>
      </c>
      <c r="G41" t="s">
        <v>264</v>
      </c>
      <c r="H41" s="33">
        <v>6904.46</v>
      </c>
      <c r="I41" s="33">
        <f t="shared" si="0"/>
        <v>0</v>
      </c>
    </row>
    <row r="42" spans="1:9" x14ac:dyDescent="0.35">
      <c r="A42" s="31" t="s">
        <v>169</v>
      </c>
      <c r="B42" s="32">
        <v>1150.93</v>
      </c>
      <c r="D42" t="s">
        <v>169</v>
      </c>
      <c r="E42" s="33">
        <v>966.72</v>
      </c>
      <c r="G42" t="s">
        <v>265</v>
      </c>
      <c r="H42" s="33">
        <v>2234.71</v>
      </c>
      <c r="I42" s="33">
        <f t="shared" si="0"/>
        <v>1267.99</v>
      </c>
    </row>
    <row r="43" spans="1:9" x14ac:dyDescent="0.35">
      <c r="A43" s="31" t="s">
        <v>170</v>
      </c>
      <c r="B43" s="32">
        <v>14243.689999999999</v>
      </c>
      <c r="D43" t="s">
        <v>170</v>
      </c>
      <c r="E43" s="33">
        <v>13986.279999999999</v>
      </c>
      <c r="G43" t="s">
        <v>266</v>
      </c>
      <c r="H43" s="33">
        <v>14766.050000000003</v>
      </c>
      <c r="I43" s="33">
        <f t="shared" si="0"/>
        <v>779.77000000000407</v>
      </c>
    </row>
    <row r="44" spans="1:9" x14ac:dyDescent="0.35">
      <c r="A44" s="31" t="s">
        <v>171</v>
      </c>
      <c r="B44" s="32">
        <v>14393.779999999999</v>
      </c>
      <c r="D44" t="s">
        <v>171</v>
      </c>
      <c r="E44" s="33">
        <v>14171.779999999999</v>
      </c>
      <c r="G44" t="s">
        <v>267</v>
      </c>
      <c r="H44" s="33">
        <v>14764.799999999996</v>
      </c>
      <c r="I44" s="33">
        <f t="shared" si="0"/>
        <v>593.0199999999968</v>
      </c>
    </row>
    <row r="45" spans="1:9" x14ac:dyDescent="0.35">
      <c r="A45" s="31" t="s">
        <v>172</v>
      </c>
      <c r="B45" s="32">
        <v>20547.2</v>
      </c>
      <c r="D45" t="s">
        <v>172</v>
      </c>
      <c r="E45" s="33">
        <v>20325.2</v>
      </c>
      <c r="G45" t="s">
        <v>268</v>
      </c>
      <c r="H45" s="33">
        <v>21464.640000000007</v>
      </c>
      <c r="I45" s="33">
        <f t="shared" si="0"/>
        <v>1139.440000000006</v>
      </c>
    </row>
    <row r="46" spans="1:9" x14ac:dyDescent="0.35">
      <c r="A46" s="31" t="s">
        <v>173</v>
      </c>
      <c r="B46" s="32">
        <v>1576.52</v>
      </c>
      <c r="D46" t="s">
        <v>173</v>
      </c>
      <c r="E46" s="33">
        <v>1481.54</v>
      </c>
      <c r="G46" t="s">
        <v>269</v>
      </c>
      <c r="H46" s="33">
        <v>1485.4799999999998</v>
      </c>
      <c r="I46" s="33">
        <f t="shared" si="0"/>
        <v>3.9399999999998272</v>
      </c>
    </row>
    <row r="47" spans="1:9" x14ac:dyDescent="0.35">
      <c r="A47" s="31" t="s">
        <v>174</v>
      </c>
      <c r="B47" s="32">
        <v>23157.489999999998</v>
      </c>
      <c r="D47" t="s">
        <v>174</v>
      </c>
      <c r="E47" s="33">
        <v>22283.499999999996</v>
      </c>
      <c r="G47" t="s">
        <v>270</v>
      </c>
      <c r="H47" s="33">
        <v>21655.340000000007</v>
      </c>
      <c r="I47" s="33">
        <f t="shared" si="0"/>
        <v>-628.15999999998894</v>
      </c>
    </row>
    <row r="48" spans="1:9" x14ac:dyDescent="0.35">
      <c r="A48" s="31" t="s">
        <v>175</v>
      </c>
      <c r="B48" s="32">
        <v>21933.759999999998</v>
      </c>
      <c r="D48" t="s">
        <v>175</v>
      </c>
      <c r="E48" s="33">
        <v>21096.789999999997</v>
      </c>
      <c r="G48" t="s">
        <v>271</v>
      </c>
      <c r="H48" s="33">
        <v>22255.250000000011</v>
      </c>
      <c r="I48" s="33">
        <f t="shared" si="0"/>
        <v>1158.4600000000137</v>
      </c>
    </row>
    <row r="49" spans="1:10" x14ac:dyDescent="0.35">
      <c r="A49" s="31" t="s">
        <v>176</v>
      </c>
      <c r="B49" s="32">
        <v>15870.480000000005</v>
      </c>
      <c r="D49" t="s">
        <v>176</v>
      </c>
      <c r="E49" s="33">
        <v>15750.480000000005</v>
      </c>
      <c r="G49" t="s">
        <v>272</v>
      </c>
      <c r="H49" s="33">
        <v>16733.400000000001</v>
      </c>
      <c r="I49" s="33">
        <f t="shared" si="0"/>
        <v>982.91999999999643</v>
      </c>
    </row>
    <row r="50" spans="1:10" x14ac:dyDescent="0.35">
      <c r="A50" s="31" t="s">
        <v>177</v>
      </c>
      <c r="B50" s="32">
        <v>8710.27</v>
      </c>
      <c r="D50" t="s">
        <v>177</v>
      </c>
      <c r="E50" s="33">
        <v>8488.27</v>
      </c>
      <c r="G50" t="s">
        <v>273</v>
      </c>
      <c r="H50" s="33">
        <v>18649.599999999999</v>
      </c>
      <c r="I50" s="33">
        <f t="shared" si="0"/>
        <v>10161.329999999998</v>
      </c>
      <c r="J50" t="s">
        <v>290</v>
      </c>
    </row>
    <row r="51" spans="1:10" x14ac:dyDescent="0.35">
      <c r="A51" s="31" t="s">
        <v>178</v>
      </c>
      <c r="B51" s="32">
        <v>14471.240000000003</v>
      </c>
      <c r="D51" t="s">
        <v>178</v>
      </c>
      <c r="E51" s="33">
        <v>14256.240000000003</v>
      </c>
      <c r="G51" t="s">
        <v>274</v>
      </c>
      <c r="H51" s="33">
        <v>15032.879999999996</v>
      </c>
      <c r="I51" s="33">
        <f t="shared" si="0"/>
        <v>776.63999999999214</v>
      </c>
    </row>
    <row r="52" spans="1:10" x14ac:dyDescent="0.35">
      <c r="A52" s="31" t="s">
        <v>179</v>
      </c>
      <c r="B52" s="32">
        <v>14614.53</v>
      </c>
      <c r="D52" t="s">
        <v>179</v>
      </c>
      <c r="E52" s="33">
        <v>14392.53</v>
      </c>
      <c r="G52" t="s">
        <v>275</v>
      </c>
      <c r="H52" s="33">
        <v>13607.32</v>
      </c>
      <c r="I52" s="33">
        <f t="shared" si="0"/>
        <v>-785.21000000000095</v>
      </c>
    </row>
    <row r="53" spans="1:10" x14ac:dyDescent="0.35">
      <c r="A53" s="31" t="s">
        <v>180</v>
      </c>
      <c r="B53" s="32">
        <v>7052.46</v>
      </c>
      <c r="D53" t="s">
        <v>180</v>
      </c>
      <c r="E53" s="33">
        <v>6389.2</v>
      </c>
      <c r="G53" t="s">
        <v>276</v>
      </c>
      <c r="H53" s="33">
        <v>6904.46</v>
      </c>
      <c r="I53" s="33">
        <f t="shared" si="0"/>
        <v>515.26000000000022</v>
      </c>
    </row>
    <row r="54" spans="1:10" x14ac:dyDescent="0.35">
      <c r="A54" s="31" t="s">
        <v>181</v>
      </c>
      <c r="B54" s="32">
        <v>12070.14</v>
      </c>
      <c r="D54" t="s">
        <v>181</v>
      </c>
      <c r="E54" s="33">
        <v>11844.57</v>
      </c>
      <c r="G54" t="s">
        <v>277</v>
      </c>
      <c r="H54" s="33">
        <v>11194.76</v>
      </c>
      <c r="I54" s="33">
        <f t="shared" si="0"/>
        <v>-649.80999999999949</v>
      </c>
    </row>
    <row r="55" spans="1:10" x14ac:dyDescent="0.35">
      <c r="A55" s="31" t="s">
        <v>182</v>
      </c>
      <c r="B55" s="32">
        <v>8154.6000000000013</v>
      </c>
      <c r="D55" t="s">
        <v>182</v>
      </c>
      <c r="E55" s="33">
        <v>7932.6000000000013</v>
      </c>
      <c r="G55" t="s">
        <v>279</v>
      </c>
      <c r="H55" s="33">
        <v>7902.6</v>
      </c>
      <c r="I55" s="33">
        <f t="shared" si="0"/>
        <v>-30.000000000000909</v>
      </c>
    </row>
    <row r="56" spans="1:10" x14ac:dyDescent="0.35">
      <c r="A56" s="31" t="s">
        <v>183</v>
      </c>
      <c r="B56" s="32">
        <v>18590.329999999998</v>
      </c>
      <c r="D56" t="s">
        <v>183</v>
      </c>
      <c r="E56" s="33">
        <v>18165.12</v>
      </c>
      <c r="G56" t="s">
        <v>280</v>
      </c>
      <c r="H56" s="33">
        <v>19439.759999999995</v>
      </c>
      <c r="I56" s="33">
        <f t="shared" si="0"/>
        <v>1274.6399999999958</v>
      </c>
    </row>
    <row r="57" spans="1:10" x14ac:dyDescent="0.35">
      <c r="A57" s="31" t="s">
        <v>184</v>
      </c>
      <c r="B57" s="32">
        <v>12691.84</v>
      </c>
      <c r="D57" t="s">
        <v>184</v>
      </c>
      <c r="E57" s="33">
        <v>12469.84</v>
      </c>
      <c r="G57" t="s">
        <v>281</v>
      </c>
      <c r="H57" s="33">
        <v>13000.039999999999</v>
      </c>
      <c r="I57" s="33">
        <f t="shared" si="0"/>
        <v>530.19999999999891</v>
      </c>
    </row>
    <row r="58" spans="1:10" x14ac:dyDescent="0.35">
      <c r="A58" s="31" t="s">
        <v>185</v>
      </c>
      <c r="B58" s="32">
        <v>13026.54</v>
      </c>
      <c r="D58" t="s">
        <v>185</v>
      </c>
      <c r="E58" s="33">
        <v>12809.04</v>
      </c>
      <c r="G58" t="s">
        <v>282</v>
      </c>
      <c r="H58" s="33">
        <v>13351.92</v>
      </c>
      <c r="I58" s="33">
        <f t="shared" si="0"/>
        <v>542.8799999999992</v>
      </c>
    </row>
    <row r="59" spans="1:10" x14ac:dyDescent="0.35">
      <c r="A59" s="31" t="s">
        <v>186</v>
      </c>
      <c r="B59" s="32">
        <v>10128.85</v>
      </c>
      <c r="D59" t="s">
        <v>186</v>
      </c>
      <c r="E59" s="33">
        <v>9813.85</v>
      </c>
      <c r="G59" t="s">
        <v>283</v>
      </c>
      <c r="H59" s="33">
        <v>10102.32</v>
      </c>
      <c r="I59" s="33">
        <f t="shared" si="0"/>
        <v>288.46999999999935</v>
      </c>
    </row>
    <row r="60" spans="1:10" x14ac:dyDescent="0.35">
      <c r="A60" s="31" t="s">
        <v>187</v>
      </c>
      <c r="B60" s="32">
        <v>12998.04</v>
      </c>
      <c r="D60" t="s">
        <v>187</v>
      </c>
      <c r="E60" s="33">
        <v>12779.04</v>
      </c>
      <c r="G60" t="s">
        <v>284</v>
      </c>
      <c r="H60" s="33">
        <v>13351.92</v>
      </c>
      <c r="I60" s="33">
        <f t="shared" si="0"/>
        <v>572.8799999999992</v>
      </c>
    </row>
    <row r="61" spans="1:10" x14ac:dyDescent="0.35">
      <c r="A61" s="31" t="s">
        <v>188</v>
      </c>
      <c r="B61" s="32">
        <v>31455.530000000002</v>
      </c>
      <c r="D61" t="s">
        <v>188</v>
      </c>
      <c r="E61" s="33">
        <v>31146.190000000002</v>
      </c>
      <c r="G61" t="s">
        <v>285</v>
      </c>
      <c r="H61" s="33">
        <v>30385.179999999993</v>
      </c>
      <c r="I61" s="33">
        <f t="shared" si="0"/>
        <v>-761.01000000000931</v>
      </c>
    </row>
    <row r="62" spans="1:10" x14ac:dyDescent="0.35">
      <c r="A62" s="31" t="s">
        <v>189</v>
      </c>
      <c r="B62" s="32">
        <v>16906.670000000006</v>
      </c>
      <c r="D62" t="s">
        <v>189</v>
      </c>
      <c r="E62" s="33">
        <v>16622.410000000003</v>
      </c>
      <c r="G62" t="s">
        <v>286</v>
      </c>
      <c r="H62" s="33">
        <v>29109.350000000039</v>
      </c>
      <c r="I62" s="33">
        <f t="shared" si="0"/>
        <v>12486.940000000035</v>
      </c>
      <c r="J62" t="s">
        <v>289</v>
      </c>
    </row>
    <row r="63" spans="1:10" x14ac:dyDescent="0.35">
      <c r="A63" s="31" t="s">
        <v>190</v>
      </c>
      <c r="B63" s="32">
        <v>15815.599999999999</v>
      </c>
      <c r="D63" t="s">
        <v>190</v>
      </c>
      <c r="E63" s="33">
        <v>15600.599999999999</v>
      </c>
      <c r="G63" t="s">
        <v>287</v>
      </c>
      <c r="H63" s="33">
        <v>16528.68</v>
      </c>
      <c r="I63" s="33">
        <f t="shared" si="0"/>
        <v>928.08000000000175</v>
      </c>
    </row>
    <row r="64" spans="1:10" x14ac:dyDescent="0.35">
      <c r="A64" s="31" t="s">
        <v>191</v>
      </c>
      <c r="B64" s="32">
        <v>800879.86</v>
      </c>
    </row>
    <row r="65" spans="5:8" x14ac:dyDescent="0.35">
      <c r="E65" s="33">
        <f>SUM(E4:E63)</f>
        <v>787628.98</v>
      </c>
      <c r="H65" s="33">
        <f>SUM(H4:H63)</f>
        <v>849549.28000000038</v>
      </c>
    </row>
    <row r="70" spans="5:8" x14ac:dyDescent="0.35">
      <c r="G70" t="s">
        <v>294</v>
      </c>
    </row>
    <row r="72" spans="5:8" x14ac:dyDescent="0.35">
      <c r="G72" t="s">
        <v>231</v>
      </c>
      <c r="H72" s="33">
        <v>765.96</v>
      </c>
    </row>
    <row r="73" spans="5:8" x14ac:dyDescent="0.35">
      <c r="G73" t="s">
        <v>246</v>
      </c>
      <c r="H73" s="33">
        <v>5112</v>
      </c>
    </row>
    <row r="74" spans="5:8" x14ac:dyDescent="0.35">
      <c r="G74" t="s">
        <v>278</v>
      </c>
      <c r="H74" s="33">
        <v>765.96</v>
      </c>
    </row>
    <row r="75" spans="5:8" x14ac:dyDescent="0.35">
      <c r="G75" t="s">
        <v>288</v>
      </c>
      <c r="H75" s="33">
        <v>765.96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670"/>
  <sheetViews>
    <sheetView zoomScale="70" zoomScaleNormal="70" workbookViewId="0">
      <pane xSplit="3" ySplit="1" topLeftCell="L10" activePane="bottomRight" state="frozen"/>
      <selection pane="topRight" activeCell="D1" sqref="D1"/>
      <selection pane="bottomLeft" activeCell="A2" sqref="A2"/>
      <selection pane="bottomRight" activeCell="U10" sqref="U10:W70"/>
    </sheetView>
  </sheetViews>
  <sheetFormatPr defaultColWidth="17" defaultRowHeight="14.5" x14ac:dyDescent="0.35"/>
  <cols>
    <col min="1" max="1" width="20.54296875" style="6" customWidth="1"/>
    <col min="2" max="3" width="17" style="6"/>
    <col min="4" max="21" width="17" style="6" customWidth="1"/>
    <col min="22" max="22" width="13.7265625" style="6" customWidth="1"/>
    <col min="24" max="16384" width="17" style="6"/>
  </cols>
  <sheetData>
    <row r="1" spans="1:27" ht="52" x14ac:dyDescent="0.3">
      <c r="A1" s="1" t="s">
        <v>124</v>
      </c>
      <c r="B1" s="6" t="s">
        <v>127</v>
      </c>
      <c r="C1" s="6" t="s">
        <v>0</v>
      </c>
      <c r="D1" s="2" t="s">
        <v>1</v>
      </c>
      <c r="E1" s="2" t="s">
        <v>2</v>
      </c>
      <c r="F1" s="2" t="s">
        <v>10</v>
      </c>
      <c r="G1" s="2" t="s">
        <v>11</v>
      </c>
      <c r="H1" s="3" t="s">
        <v>5</v>
      </c>
      <c r="I1" s="3" t="s">
        <v>3</v>
      </c>
      <c r="J1" s="3" t="s">
        <v>15</v>
      </c>
      <c r="K1" s="3" t="s">
        <v>7</v>
      </c>
      <c r="L1" s="3" t="s">
        <v>6</v>
      </c>
      <c r="M1" s="5" t="s">
        <v>13</v>
      </c>
      <c r="N1" s="4" t="s">
        <v>12</v>
      </c>
      <c r="O1" s="3" t="s">
        <v>16</v>
      </c>
      <c r="P1" s="4" t="s">
        <v>18</v>
      </c>
      <c r="Q1" s="3" t="s">
        <v>4</v>
      </c>
      <c r="R1" s="3" t="s">
        <v>9</v>
      </c>
      <c r="S1" s="4" t="s">
        <v>14</v>
      </c>
      <c r="T1" s="4" t="s">
        <v>18</v>
      </c>
      <c r="U1" s="5" t="s">
        <v>8</v>
      </c>
      <c r="V1" s="5" t="s">
        <v>295</v>
      </c>
      <c r="W1" s="50" t="s">
        <v>296</v>
      </c>
      <c r="X1" s="5" t="s">
        <v>17</v>
      </c>
      <c r="Y1" s="7" t="s">
        <v>125</v>
      </c>
      <c r="Z1" s="7" t="s">
        <v>126</v>
      </c>
    </row>
    <row r="2" spans="1:27" ht="12.5" x14ac:dyDescent="0.25">
      <c r="A2" s="8" t="s">
        <v>19</v>
      </c>
      <c r="B2" s="8" t="s">
        <v>20</v>
      </c>
      <c r="C2" s="8" t="str">
        <f>CONCATENATE(B2," ",A2)</f>
        <v>Joe Amar</v>
      </c>
      <c r="D2" s="16">
        <v>638.91999999999996</v>
      </c>
      <c r="E2" s="17">
        <v>213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5">
        <f>SUM(A2:X2)</f>
        <v>851.92</v>
      </c>
      <c r="Z2" s="13">
        <v>43556</v>
      </c>
      <c r="AA2" s="15">
        <f>SUM(D2:X2)</f>
        <v>851.92</v>
      </c>
    </row>
    <row r="3" spans="1:27" ht="12.5" x14ac:dyDescent="0.25">
      <c r="A3" s="8" t="s">
        <v>21</v>
      </c>
      <c r="B3" s="8" t="s">
        <v>22</v>
      </c>
      <c r="C3" s="8" t="str">
        <f t="shared" ref="C3:C66" si="0">CONCATENATE(B3," ",A3)</f>
        <v>John Anglin</v>
      </c>
      <c r="D3" s="16">
        <v>638.91999999999996</v>
      </c>
      <c r="E3" s="17">
        <v>1020.08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5">
        <f t="shared" ref="Y3:Y66" si="1">SUM(A3:X3)</f>
        <v>1659</v>
      </c>
      <c r="Z3" s="13">
        <v>43556</v>
      </c>
      <c r="AA3" s="15">
        <f t="shared" ref="AA3:AA66" si="2">SUM(D3:X3)</f>
        <v>1659</v>
      </c>
    </row>
    <row r="4" spans="1:27" ht="12.5" x14ac:dyDescent="0.25">
      <c r="A4" s="8" t="s">
        <v>23</v>
      </c>
      <c r="B4" s="8" t="s">
        <v>24</v>
      </c>
      <c r="C4" s="8" t="str">
        <f t="shared" si="0"/>
        <v>Joan Atkinson</v>
      </c>
      <c r="D4" s="16">
        <v>638.91999999999996</v>
      </c>
      <c r="E4" s="17">
        <v>426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>
        <v>21.76</v>
      </c>
      <c r="W4" s="17"/>
      <c r="X4" s="17">
        <v>2.5</v>
      </c>
      <c r="Y4" s="15">
        <f t="shared" si="1"/>
        <v>1089.18</v>
      </c>
      <c r="Z4" s="13">
        <v>43556</v>
      </c>
      <c r="AA4" s="15">
        <f t="shared" si="2"/>
        <v>1089.18</v>
      </c>
    </row>
    <row r="5" spans="1:27" ht="12.5" x14ac:dyDescent="0.25">
      <c r="A5" s="8" t="s">
        <v>25</v>
      </c>
      <c r="B5" s="8" t="s">
        <v>26</v>
      </c>
      <c r="C5" s="8" t="str">
        <f t="shared" si="0"/>
        <v>Joanne Bell</v>
      </c>
      <c r="D5" s="16">
        <v>638.91999999999996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>
        <v>14.99</v>
      </c>
      <c r="V5" s="17">
        <v>19.63</v>
      </c>
      <c r="W5" s="17"/>
      <c r="X5" s="17"/>
      <c r="Y5" s="15">
        <f t="shared" si="1"/>
        <v>673.54</v>
      </c>
      <c r="Z5" s="13">
        <v>43556</v>
      </c>
      <c r="AA5" s="15">
        <f t="shared" si="2"/>
        <v>673.54</v>
      </c>
    </row>
    <row r="6" spans="1:27" ht="12.5" x14ac:dyDescent="0.25">
      <c r="A6" s="8" t="s">
        <v>27</v>
      </c>
      <c r="B6" s="8" t="s">
        <v>28</v>
      </c>
      <c r="C6" s="8" t="str">
        <f t="shared" si="0"/>
        <v>Peter Boyack</v>
      </c>
      <c r="D6" s="16">
        <v>638.91999999999996</v>
      </c>
      <c r="E6" s="17">
        <v>213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>
        <v>14.99</v>
      </c>
      <c r="V6" s="17">
        <v>21.76</v>
      </c>
      <c r="W6" s="17"/>
      <c r="X6" s="17">
        <v>2.5</v>
      </c>
      <c r="Y6" s="15">
        <f t="shared" si="1"/>
        <v>891.17</v>
      </c>
      <c r="Z6" s="13">
        <v>43556</v>
      </c>
      <c r="AA6" s="15">
        <f t="shared" si="2"/>
        <v>891.17</v>
      </c>
    </row>
    <row r="7" spans="1:27" ht="12.5" x14ac:dyDescent="0.25">
      <c r="A7" s="8" t="s">
        <v>29</v>
      </c>
      <c r="B7" s="8" t="s">
        <v>30</v>
      </c>
      <c r="C7" s="8" t="str">
        <f t="shared" si="0"/>
        <v>William Brady</v>
      </c>
      <c r="D7" s="16">
        <v>638.91999999999996</v>
      </c>
      <c r="E7" s="17">
        <v>639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v>19.63</v>
      </c>
      <c r="W7" s="17"/>
      <c r="X7" s="17">
        <v>2.5</v>
      </c>
      <c r="Y7" s="15">
        <f t="shared" si="1"/>
        <v>1300.0500000000002</v>
      </c>
      <c r="Z7" s="13">
        <v>43556</v>
      </c>
      <c r="AA7" s="15">
        <f t="shared" si="2"/>
        <v>1300.0500000000002</v>
      </c>
    </row>
    <row r="8" spans="1:27" ht="12.5" x14ac:dyDescent="0.25">
      <c r="A8" s="8" t="s">
        <v>31</v>
      </c>
      <c r="B8" s="8" t="s">
        <v>32</v>
      </c>
      <c r="C8" s="8" t="str">
        <f t="shared" si="0"/>
        <v>Jane Carter</v>
      </c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5">
        <f t="shared" si="1"/>
        <v>0</v>
      </c>
      <c r="Z8" s="13">
        <v>43556</v>
      </c>
      <c r="AA8" s="15">
        <f t="shared" si="2"/>
        <v>0</v>
      </c>
    </row>
    <row r="9" spans="1:27" ht="12.5" x14ac:dyDescent="0.25">
      <c r="A9" s="8" t="s">
        <v>33</v>
      </c>
      <c r="B9" s="8" t="s">
        <v>34</v>
      </c>
      <c r="C9" s="8" t="str">
        <f t="shared" si="0"/>
        <v>Michael Clare</v>
      </c>
      <c r="D9" s="16">
        <v>638.91999999999996</v>
      </c>
      <c r="E9" s="17">
        <v>514.46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>
        <v>14.99</v>
      </c>
      <c r="V9" s="17">
        <v>21.76</v>
      </c>
      <c r="W9" s="17">
        <v>138.5</v>
      </c>
      <c r="X9" s="17"/>
      <c r="Y9" s="15">
        <f t="shared" si="1"/>
        <v>1328.63</v>
      </c>
      <c r="Z9" s="13">
        <v>43556</v>
      </c>
      <c r="AA9" s="15">
        <f t="shared" si="2"/>
        <v>1328.63</v>
      </c>
    </row>
    <row r="10" spans="1:27" ht="12.5" x14ac:dyDescent="0.25">
      <c r="A10" s="8" t="s">
        <v>35</v>
      </c>
      <c r="B10" s="8" t="s">
        <v>36</v>
      </c>
      <c r="C10" s="8" t="str">
        <f t="shared" si="0"/>
        <v>Fay Cunningham</v>
      </c>
      <c r="D10" s="16">
        <v>638.91999999999996</v>
      </c>
      <c r="E10" s="17">
        <v>1020.08</v>
      </c>
      <c r="F10" s="17"/>
      <c r="G10" s="17"/>
      <c r="H10" s="17">
        <v>35.4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14.99</v>
      </c>
      <c r="V10" s="17">
        <v>21.76</v>
      </c>
      <c r="W10" s="17">
        <v>85.17</v>
      </c>
      <c r="X10" s="17"/>
      <c r="Y10" s="15">
        <f t="shared" si="1"/>
        <v>1816.3200000000002</v>
      </c>
      <c r="Z10" s="13">
        <v>43556</v>
      </c>
      <c r="AA10" s="15">
        <f t="shared" si="2"/>
        <v>1816.3200000000002</v>
      </c>
    </row>
    <row r="11" spans="1:27" ht="12.5" x14ac:dyDescent="0.25">
      <c r="A11" s="8" t="s">
        <v>37</v>
      </c>
      <c r="B11" s="8" t="s">
        <v>38</v>
      </c>
      <c r="C11" s="8" t="str">
        <f t="shared" si="0"/>
        <v>Stephen Dean</v>
      </c>
      <c r="D11" s="16">
        <v>638.91999999999996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5">
        <f t="shared" si="1"/>
        <v>638.91999999999996</v>
      </c>
      <c r="Z11" s="13">
        <v>43556</v>
      </c>
      <c r="AA11" s="15">
        <f t="shared" si="2"/>
        <v>638.91999999999996</v>
      </c>
    </row>
    <row r="12" spans="1:27" ht="12.5" x14ac:dyDescent="0.25">
      <c r="A12" s="8" t="s">
        <v>39</v>
      </c>
      <c r="B12" s="8" t="s">
        <v>40</v>
      </c>
      <c r="C12" s="8" t="str">
        <f t="shared" si="0"/>
        <v>Norman Dick</v>
      </c>
      <c r="D12" s="16">
        <v>638.91999999999996</v>
      </c>
      <c r="E12" s="17">
        <v>213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>
        <v>14.99</v>
      </c>
      <c r="V12" s="17">
        <v>19.63</v>
      </c>
      <c r="W12" s="17"/>
      <c r="X12" s="17">
        <v>2.5</v>
      </c>
      <c r="Y12" s="15">
        <f t="shared" si="1"/>
        <v>889.04</v>
      </c>
      <c r="Z12" s="13">
        <v>43556</v>
      </c>
      <c r="AA12" s="15">
        <f t="shared" si="2"/>
        <v>889.04</v>
      </c>
    </row>
    <row r="13" spans="1:27" ht="12.5" x14ac:dyDescent="0.25">
      <c r="A13" s="8" t="s">
        <v>41</v>
      </c>
      <c r="B13" s="8" t="s">
        <v>42</v>
      </c>
      <c r="C13" s="8" t="str">
        <f t="shared" si="0"/>
        <v>Robert Dix</v>
      </c>
      <c r="D13" s="16">
        <v>638.91999999999996</v>
      </c>
      <c r="E13" s="17">
        <v>852.17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v>19.63</v>
      </c>
      <c r="W13" s="17"/>
      <c r="X13" s="17">
        <v>3.04</v>
      </c>
      <c r="Y13" s="15">
        <f t="shared" si="1"/>
        <v>1513.76</v>
      </c>
      <c r="Z13" s="13">
        <v>43556</v>
      </c>
      <c r="AA13" s="15">
        <f t="shared" si="2"/>
        <v>1513.76</v>
      </c>
    </row>
    <row r="14" spans="1:27" ht="12.5" x14ac:dyDescent="0.25">
      <c r="A14" s="8" t="s">
        <v>43</v>
      </c>
      <c r="B14" s="8" t="s">
        <v>44</v>
      </c>
      <c r="C14" s="8" t="str">
        <f t="shared" si="0"/>
        <v>Tracey Dixon</v>
      </c>
      <c r="D14" s="16">
        <v>638.91999999999996</v>
      </c>
      <c r="E14" s="17">
        <v>1020.08</v>
      </c>
      <c r="F14" s="17">
        <v>35.1</v>
      </c>
      <c r="G14" s="17"/>
      <c r="H14" s="17">
        <v>9.6</v>
      </c>
      <c r="I14" s="17">
        <v>513.84</v>
      </c>
      <c r="J14" s="17"/>
      <c r="K14" s="17"/>
      <c r="L14" s="17">
        <v>79.2</v>
      </c>
      <c r="M14" s="17"/>
      <c r="N14" s="17"/>
      <c r="O14" s="17"/>
      <c r="P14" s="17"/>
      <c r="Q14" s="17">
        <v>354</v>
      </c>
      <c r="R14" s="17">
        <v>71.5</v>
      </c>
      <c r="S14" s="17"/>
      <c r="T14" s="17">
        <v>79.5</v>
      </c>
      <c r="U14" s="17">
        <v>14.99</v>
      </c>
      <c r="V14" s="17">
        <v>19.63</v>
      </c>
      <c r="W14" s="17"/>
      <c r="X14" s="17"/>
      <c r="Y14" s="15">
        <f t="shared" si="1"/>
        <v>2836.3599999999997</v>
      </c>
      <c r="Z14" s="13">
        <v>43556</v>
      </c>
      <c r="AA14" s="15">
        <f t="shared" si="2"/>
        <v>2836.3599999999997</v>
      </c>
    </row>
    <row r="15" spans="1:27" ht="12.5" x14ac:dyDescent="0.25">
      <c r="A15" s="8" t="s">
        <v>45</v>
      </c>
      <c r="B15" s="8" t="s">
        <v>46</v>
      </c>
      <c r="C15" s="8" t="str">
        <f t="shared" si="0"/>
        <v>Alexander Donaldson</v>
      </c>
      <c r="D15" s="16">
        <v>638.91999999999996</v>
      </c>
      <c r="E15" s="17">
        <v>514.48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>
        <v>14.99</v>
      </c>
      <c r="V15" s="17">
        <v>21.76</v>
      </c>
      <c r="W15" s="17"/>
      <c r="X15" s="17">
        <v>2.5</v>
      </c>
      <c r="Y15" s="15">
        <f t="shared" si="1"/>
        <v>1192.6500000000001</v>
      </c>
      <c r="Z15" s="13">
        <v>43556</v>
      </c>
      <c r="AA15" s="15">
        <f t="shared" si="2"/>
        <v>1192.6500000000001</v>
      </c>
    </row>
    <row r="16" spans="1:27" ht="12.5" x14ac:dyDescent="0.25">
      <c r="A16" s="8" t="s">
        <v>47</v>
      </c>
      <c r="B16" s="8" t="s">
        <v>48</v>
      </c>
      <c r="C16" s="8" t="str">
        <f t="shared" si="0"/>
        <v>Sarah Duncan</v>
      </c>
      <c r="D16" s="16">
        <v>638.91999999999996</v>
      </c>
      <c r="E16" s="17">
        <v>213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5">
        <f t="shared" si="1"/>
        <v>851.92</v>
      </c>
      <c r="Z16" s="13">
        <v>43556</v>
      </c>
      <c r="AA16" s="15">
        <f t="shared" si="2"/>
        <v>851.92</v>
      </c>
    </row>
    <row r="17" spans="1:27" ht="12.5" x14ac:dyDescent="0.25">
      <c r="A17" s="8" t="s">
        <v>49</v>
      </c>
      <c r="B17" s="8" t="s">
        <v>50</v>
      </c>
      <c r="C17" s="8" t="str">
        <f t="shared" si="0"/>
        <v>Adam Ellison</v>
      </c>
      <c r="D17" s="16">
        <v>638.91999999999996</v>
      </c>
      <c r="E17" s="17">
        <v>213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5">
        <f t="shared" si="1"/>
        <v>851.92</v>
      </c>
      <c r="Z17" s="13">
        <v>43556</v>
      </c>
      <c r="AA17" s="15">
        <f t="shared" si="2"/>
        <v>851.92</v>
      </c>
    </row>
    <row r="18" spans="1:27" ht="12.5" x14ac:dyDescent="0.25">
      <c r="A18" s="9" t="s">
        <v>51</v>
      </c>
      <c r="B18" s="9" t="s">
        <v>123</v>
      </c>
      <c r="C18" s="8" t="str">
        <f t="shared" si="0"/>
        <v>Wilf Flynn</v>
      </c>
      <c r="D18" s="16">
        <v>638.91999999999996</v>
      </c>
      <c r="E18" s="16">
        <v>514.48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>
        <v>19.63</v>
      </c>
      <c r="W18" s="17"/>
      <c r="X18" s="17">
        <v>2.5</v>
      </c>
      <c r="Y18" s="15">
        <f t="shared" si="1"/>
        <v>1175.5300000000002</v>
      </c>
      <c r="Z18" s="13">
        <v>43556</v>
      </c>
      <c r="AA18" s="15">
        <f t="shared" si="2"/>
        <v>1175.5300000000002</v>
      </c>
    </row>
    <row r="19" spans="1:27" ht="12.5" x14ac:dyDescent="0.25">
      <c r="A19" s="8" t="s">
        <v>52</v>
      </c>
      <c r="B19" s="8" t="s">
        <v>53</v>
      </c>
      <c r="C19" s="8" t="str">
        <f t="shared" si="0"/>
        <v>James Foreman</v>
      </c>
      <c r="D19" s="16">
        <v>638.91999999999996</v>
      </c>
      <c r="E19" s="17">
        <v>639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v>19.63</v>
      </c>
      <c r="W19" s="17"/>
      <c r="X19" s="17">
        <v>2.5</v>
      </c>
      <c r="Y19" s="15">
        <f t="shared" si="1"/>
        <v>1300.0500000000002</v>
      </c>
      <c r="Z19" s="13">
        <v>43556</v>
      </c>
      <c r="AA19" s="15">
        <f t="shared" si="2"/>
        <v>1300.0500000000002</v>
      </c>
    </row>
    <row r="20" spans="1:27" ht="12.5" x14ac:dyDescent="0.25">
      <c r="A20" s="8" t="s">
        <v>54</v>
      </c>
      <c r="B20" s="8" t="s">
        <v>55</v>
      </c>
      <c r="C20" s="8" t="str">
        <f t="shared" si="0"/>
        <v>David Francis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5">
        <f t="shared" si="1"/>
        <v>0</v>
      </c>
      <c r="Z20" s="13">
        <v>43556</v>
      </c>
      <c r="AA20" s="15">
        <f t="shared" si="2"/>
        <v>0</v>
      </c>
    </row>
    <row r="21" spans="1:27" ht="12.5" x14ac:dyDescent="0.25">
      <c r="A21" s="8" t="s">
        <v>56</v>
      </c>
      <c r="B21" s="8" t="s">
        <v>57</v>
      </c>
      <c r="C21" s="8" t="str">
        <f t="shared" si="0"/>
        <v>Ernest Gibson</v>
      </c>
      <c r="D21" s="16">
        <v>638.91999999999996</v>
      </c>
      <c r="E21" s="17">
        <v>639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>
        <v>19.63</v>
      </c>
      <c r="W21" s="17"/>
      <c r="X21" s="17"/>
      <c r="Y21" s="15">
        <f t="shared" si="1"/>
        <v>1297.5500000000002</v>
      </c>
      <c r="Z21" s="13">
        <v>43556</v>
      </c>
      <c r="AA21" s="15">
        <f t="shared" si="2"/>
        <v>1297.5500000000002</v>
      </c>
    </row>
    <row r="22" spans="1:27" ht="12.5" x14ac:dyDescent="0.25">
      <c r="A22" s="8" t="s">
        <v>58</v>
      </c>
      <c r="B22" s="8" t="s">
        <v>59</v>
      </c>
      <c r="C22" s="8" t="str">
        <f t="shared" si="0"/>
        <v>Angela Hamilton</v>
      </c>
      <c r="D22" s="16">
        <v>638.91999999999996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5">
        <f t="shared" si="1"/>
        <v>638.91999999999996</v>
      </c>
      <c r="Z22" s="13">
        <v>43556</v>
      </c>
      <c r="AA22" s="15">
        <f t="shared" si="2"/>
        <v>638.91999999999996</v>
      </c>
    </row>
    <row r="23" spans="1:27" ht="12.5" x14ac:dyDescent="0.25">
      <c r="A23" s="8" t="s">
        <v>60</v>
      </c>
      <c r="B23" s="8" t="s">
        <v>61</v>
      </c>
      <c r="C23" s="8" t="str">
        <f t="shared" si="0"/>
        <v>Patricia Hay</v>
      </c>
      <c r="D23" s="16">
        <v>638.91999999999996</v>
      </c>
      <c r="E23" s="17">
        <v>426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>
        <v>2.5</v>
      </c>
      <c r="Y23" s="15">
        <f t="shared" si="1"/>
        <v>1067.42</v>
      </c>
      <c r="Z23" s="13">
        <v>43556</v>
      </c>
      <c r="AA23" s="15">
        <f t="shared" si="2"/>
        <v>1067.42</v>
      </c>
    </row>
    <row r="24" spans="1:27" ht="12.5" x14ac:dyDescent="0.25">
      <c r="A24" s="8" t="s">
        <v>62</v>
      </c>
      <c r="B24" s="8" t="s">
        <v>63</v>
      </c>
      <c r="C24" s="8" t="str">
        <f t="shared" si="0"/>
        <v>Anne Hetherington</v>
      </c>
      <c r="D24" s="16">
        <v>638.91999999999996</v>
      </c>
      <c r="E24" s="17">
        <v>426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>
        <v>2.5</v>
      </c>
      <c r="Y24" s="15">
        <f t="shared" si="1"/>
        <v>1067.42</v>
      </c>
      <c r="Z24" s="13">
        <v>43556</v>
      </c>
      <c r="AA24" s="15">
        <f t="shared" si="2"/>
        <v>1067.42</v>
      </c>
    </row>
    <row r="25" spans="1:27" ht="12.5" x14ac:dyDescent="0.25">
      <c r="A25" s="8" t="s">
        <v>64</v>
      </c>
      <c r="B25" s="8" t="s">
        <v>65</v>
      </c>
      <c r="C25" s="8" t="str">
        <f t="shared" si="0"/>
        <v>Gladys Hobson</v>
      </c>
      <c r="D25" s="16">
        <v>638.91999999999996</v>
      </c>
      <c r="E25" s="17">
        <v>274.25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>
        <v>2.5</v>
      </c>
      <c r="Y25" s="15">
        <f t="shared" si="1"/>
        <v>915.67</v>
      </c>
      <c r="Z25" s="13">
        <v>43556</v>
      </c>
      <c r="AA25" s="15">
        <f t="shared" si="2"/>
        <v>915.67</v>
      </c>
    </row>
    <row r="26" spans="1:27" ht="12.5" x14ac:dyDescent="0.25">
      <c r="A26" s="8" t="s">
        <v>66</v>
      </c>
      <c r="B26" s="8" t="s">
        <v>67</v>
      </c>
      <c r="C26" s="8" t="str">
        <f t="shared" si="0"/>
        <v>Audrey Huntley</v>
      </c>
      <c r="D26" s="16">
        <v>638.91999999999996</v>
      </c>
      <c r="E26" s="17">
        <v>426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>
        <v>0</v>
      </c>
      <c r="V26" s="17"/>
      <c r="W26" s="17">
        <v>136.66999999999999</v>
      </c>
      <c r="X26" s="17"/>
      <c r="Y26" s="15">
        <f t="shared" si="1"/>
        <v>1201.5900000000001</v>
      </c>
      <c r="Z26" s="13">
        <v>43556</v>
      </c>
      <c r="AA26" s="15">
        <f t="shared" si="2"/>
        <v>1201.5900000000001</v>
      </c>
    </row>
    <row r="27" spans="1:27" ht="12.5" x14ac:dyDescent="0.25">
      <c r="A27" s="8" t="s">
        <v>68</v>
      </c>
      <c r="B27" s="8" t="s">
        <v>24</v>
      </c>
      <c r="C27" s="8" t="str">
        <f t="shared" si="0"/>
        <v>Joan Keegan</v>
      </c>
      <c r="D27" s="16">
        <v>638.91999999999996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>
        <v>2.5</v>
      </c>
      <c r="Y27" s="15">
        <f t="shared" si="1"/>
        <v>641.41999999999996</v>
      </c>
      <c r="Z27" s="13">
        <v>43556</v>
      </c>
      <c r="AA27" s="15">
        <f t="shared" si="2"/>
        <v>641.41999999999996</v>
      </c>
    </row>
    <row r="28" spans="1:27" ht="12.5" x14ac:dyDescent="0.25">
      <c r="A28" s="8" t="s">
        <v>69</v>
      </c>
      <c r="B28" s="8" t="s">
        <v>70</v>
      </c>
      <c r="C28" s="8" t="str">
        <f t="shared" si="0"/>
        <v>Alan Kerr</v>
      </c>
      <c r="D28" s="16">
        <v>638.91999999999996</v>
      </c>
      <c r="E28" s="17">
        <v>1491.17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>
        <v>14.99</v>
      </c>
      <c r="V28" s="17">
        <v>19.63</v>
      </c>
      <c r="W28" s="17"/>
      <c r="X28" s="17"/>
      <c r="Y28" s="15">
        <f t="shared" si="1"/>
        <v>2164.71</v>
      </c>
      <c r="Z28" s="13">
        <v>43556</v>
      </c>
      <c r="AA28" s="15">
        <f t="shared" si="2"/>
        <v>2164.71</v>
      </c>
    </row>
    <row r="29" spans="1:27" ht="12.5" x14ac:dyDescent="0.25">
      <c r="A29" s="9" t="s">
        <v>71</v>
      </c>
      <c r="B29" s="9" t="s">
        <v>72</v>
      </c>
      <c r="C29" s="8" t="str">
        <f t="shared" si="0"/>
        <v>Geraldine Kilgour</v>
      </c>
      <c r="D29" s="16">
        <v>638.91999999999996</v>
      </c>
      <c r="E29" s="16">
        <v>426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5">
        <f t="shared" si="1"/>
        <v>1064.92</v>
      </c>
      <c r="Z29" s="13">
        <v>43556</v>
      </c>
      <c r="AA29" s="15">
        <f t="shared" si="2"/>
        <v>1064.92</v>
      </c>
    </row>
    <row r="30" spans="1:27" ht="12.5" x14ac:dyDescent="0.25">
      <c r="A30" s="8" t="s">
        <v>73</v>
      </c>
      <c r="B30" s="8" t="s">
        <v>74</v>
      </c>
      <c r="C30" s="8" t="str">
        <f t="shared" si="0"/>
        <v>Eileen Leask</v>
      </c>
      <c r="D30" s="16">
        <v>638.91999999999996</v>
      </c>
      <c r="E30" s="17">
        <v>852.17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>
        <v>14.99</v>
      </c>
      <c r="V30" s="17">
        <v>19.63</v>
      </c>
      <c r="W30" s="17"/>
      <c r="X30" s="17">
        <v>2.5</v>
      </c>
      <c r="Y30" s="15">
        <f t="shared" si="1"/>
        <v>1528.21</v>
      </c>
      <c r="Z30" s="13">
        <v>43556</v>
      </c>
      <c r="AA30" s="15">
        <f t="shared" si="2"/>
        <v>1528.21</v>
      </c>
    </row>
    <row r="31" spans="1:27" ht="12.5" x14ac:dyDescent="0.25">
      <c r="A31" s="9" t="s">
        <v>75</v>
      </c>
      <c r="B31" s="9" t="s">
        <v>122</v>
      </c>
      <c r="C31" s="8" t="str">
        <f t="shared" si="0"/>
        <v>Ed Malcolm</v>
      </c>
      <c r="D31" s="16">
        <v>638.91999999999996</v>
      </c>
      <c r="E31" s="16">
        <v>1020.08</v>
      </c>
      <c r="F31" s="17">
        <v>28.8</v>
      </c>
      <c r="G31" s="17">
        <v>34.24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>
        <v>14.99</v>
      </c>
      <c r="V31" s="17">
        <v>8.89</v>
      </c>
      <c r="W31" s="17"/>
      <c r="X31" s="17"/>
      <c r="Y31" s="15">
        <f t="shared" si="1"/>
        <v>1745.92</v>
      </c>
      <c r="Z31" s="13">
        <v>43556</v>
      </c>
      <c r="AA31" s="15">
        <f t="shared" si="2"/>
        <v>1745.92</v>
      </c>
    </row>
    <row r="32" spans="1:27" ht="12.5" x14ac:dyDescent="0.25">
      <c r="A32" s="9" t="s">
        <v>75</v>
      </c>
      <c r="B32" s="9" t="s">
        <v>76</v>
      </c>
      <c r="C32" s="8" t="str">
        <f t="shared" si="0"/>
        <v>Iain Malcolm</v>
      </c>
      <c r="D32" s="16">
        <v>638.91999999999996</v>
      </c>
      <c r="E32" s="16">
        <v>2343.42</v>
      </c>
      <c r="F32" s="17"/>
      <c r="G32" s="17"/>
      <c r="H32" s="17"/>
      <c r="I32" s="34"/>
      <c r="J32" s="17"/>
      <c r="K32" s="17"/>
      <c r="L32" s="17"/>
      <c r="M32" s="17"/>
      <c r="N32" s="17"/>
      <c r="O32" s="17"/>
      <c r="P32" s="17"/>
      <c r="Q32" s="34"/>
      <c r="R32" s="34"/>
      <c r="S32" s="17"/>
      <c r="T32" s="17"/>
      <c r="U32" s="17"/>
      <c r="V32" s="17">
        <v>21.76</v>
      </c>
      <c r="W32" s="17"/>
      <c r="X32" s="17"/>
      <c r="Y32" s="15">
        <f t="shared" si="1"/>
        <v>3004.1000000000004</v>
      </c>
      <c r="Z32" s="13">
        <v>43556</v>
      </c>
      <c r="AA32" s="15">
        <f t="shared" si="2"/>
        <v>3004.1000000000004</v>
      </c>
    </row>
    <row r="33" spans="1:27" ht="12.5" x14ac:dyDescent="0.25">
      <c r="A33" s="8" t="s">
        <v>77</v>
      </c>
      <c r="B33" s="8" t="s">
        <v>78</v>
      </c>
      <c r="C33" s="8" t="str">
        <f t="shared" si="0"/>
        <v>Katherine Maxwell</v>
      </c>
      <c r="D33" s="16">
        <v>638.91999999999996</v>
      </c>
      <c r="E33" s="17">
        <v>213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>
        <v>145</v>
      </c>
      <c r="X33" s="17"/>
      <c r="Y33" s="15">
        <f t="shared" si="1"/>
        <v>996.92</v>
      </c>
      <c r="Z33" s="13">
        <v>43556</v>
      </c>
      <c r="AA33" s="15">
        <f t="shared" si="2"/>
        <v>996.92</v>
      </c>
    </row>
    <row r="34" spans="1:27" ht="12.5" x14ac:dyDescent="0.25">
      <c r="A34" s="8" t="s">
        <v>77</v>
      </c>
      <c r="B34" s="8" t="s">
        <v>79</v>
      </c>
      <c r="C34" s="8" t="str">
        <f t="shared" si="0"/>
        <v>Nancy Maxwell</v>
      </c>
      <c r="D34" s="16">
        <v>638.91999999999996</v>
      </c>
      <c r="E34" s="17">
        <v>1020.08</v>
      </c>
      <c r="F34" s="17">
        <v>14.4</v>
      </c>
      <c r="G34" s="17"/>
      <c r="H34" s="17">
        <v>10.8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>
        <v>14.99</v>
      </c>
      <c r="V34" s="17">
        <v>19.63</v>
      </c>
      <c r="W34" s="17"/>
      <c r="X34" s="17">
        <v>2.5</v>
      </c>
      <c r="Y34" s="15">
        <f t="shared" si="1"/>
        <v>1721.3200000000002</v>
      </c>
      <c r="Z34" s="13">
        <v>43556</v>
      </c>
      <c r="AA34" s="15">
        <f t="shared" si="2"/>
        <v>1721.3200000000002</v>
      </c>
    </row>
    <row r="35" spans="1:27" ht="12.5" x14ac:dyDescent="0.25">
      <c r="A35" s="8" t="s">
        <v>77</v>
      </c>
      <c r="B35" s="8" t="s">
        <v>80</v>
      </c>
      <c r="C35" s="8" t="str">
        <f t="shared" si="0"/>
        <v>Neil Maxwell</v>
      </c>
      <c r="D35" s="16">
        <v>638.91999999999996</v>
      </c>
      <c r="E35" s="17">
        <v>639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>
        <v>14.99</v>
      </c>
      <c r="V35" s="17">
        <v>19.63</v>
      </c>
      <c r="W35" s="17"/>
      <c r="X35" s="17"/>
      <c r="Y35" s="15">
        <f t="shared" si="1"/>
        <v>1312.5400000000002</v>
      </c>
      <c r="Z35" s="13">
        <v>43556</v>
      </c>
      <c r="AA35" s="15">
        <f t="shared" si="2"/>
        <v>1312.5400000000002</v>
      </c>
    </row>
    <row r="36" spans="1:27" ht="12.5" x14ac:dyDescent="0.25">
      <c r="A36" s="8" t="s">
        <v>81</v>
      </c>
      <c r="B36" s="8" t="s">
        <v>22</v>
      </c>
      <c r="C36" s="8" t="str">
        <f t="shared" si="0"/>
        <v>John McCabe</v>
      </c>
      <c r="D36" s="16">
        <v>638.91999999999996</v>
      </c>
      <c r="E36" s="17">
        <v>852.17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>
        <v>19.63</v>
      </c>
      <c r="W36" s="17"/>
      <c r="X36" s="17"/>
      <c r="Y36" s="15">
        <f t="shared" si="1"/>
        <v>1510.72</v>
      </c>
      <c r="Z36" s="13">
        <v>43556</v>
      </c>
      <c r="AA36" s="15">
        <f t="shared" si="2"/>
        <v>1510.72</v>
      </c>
    </row>
    <row r="37" spans="1:27" ht="12.5" x14ac:dyDescent="0.25">
      <c r="A37" s="8" t="s">
        <v>82</v>
      </c>
      <c r="B37" s="8" t="s">
        <v>83</v>
      </c>
      <c r="C37" s="8" t="str">
        <f t="shared" si="0"/>
        <v>Elizabeth McHugh</v>
      </c>
      <c r="D37" s="16">
        <v>638.91999999999996</v>
      </c>
      <c r="E37" s="17">
        <v>213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5">
        <f t="shared" si="1"/>
        <v>851.92</v>
      </c>
      <c r="Z37" s="13">
        <v>43556</v>
      </c>
      <c r="AA37" s="15">
        <f t="shared" si="2"/>
        <v>851.92</v>
      </c>
    </row>
    <row r="38" spans="1:27" ht="12.5" x14ac:dyDescent="0.25">
      <c r="A38" s="8" t="s">
        <v>84</v>
      </c>
      <c r="B38" s="8" t="s">
        <v>67</v>
      </c>
      <c r="C38" s="8" t="str">
        <f t="shared" si="0"/>
        <v>Audrey McMillan</v>
      </c>
      <c r="D38" s="16">
        <v>638.91999999999996</v>
      </c>
      <c r="E38" s="17">
        <v>852.17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>
        <v>14.99</v>
      </c>
      <c r="V38" s="17">
        <v>19.63</v>
      </c>
      <c r="W38" s="17">
        <v>206.5</v>
      </c>
      <c r="X38" s="17"/>
      <c r="Y38" s="15">
        <f t="shared" si="1"/>
        <v>1732.21</v>
      </c>
      <c r="Z38" s="13">
        <v>43556</v>
      </c>
      <c r="AA38" s="15">
        <f t="shared" si="2"/>
        <v>1732.21</v>
      </c>
    </row>
    <row r="39" spans="1:27" ht="12.5" x14ac:dyDescent="0.25">
      <c r="A39" s="8" t="s">
        <v>85</v>
      </c>
      <c r="B39" s="8" t="s">
        <v>86</v>
      </c>
      <c r="C39" s="8" t="str">
        <f t="shared" si="0"/>
        <v>Jeffery Milburn</v>
      </c>
      <c r="D39" s="16">
        <v>638.91999999999996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>
        <v>14.99</v>
      </c>
      <c r="V39" s="17">
        <v>0</v>
      </c>
      <c r="W39" s="17"/>
      <c r="X39" s="17"/>
      <c r="Y39" s="15">
        <f t="shared" si="1"/>
        <v>653.91</v>
      </c>
      <c r="Z39" s="13">
        <v>43556</v>
      </c>
      <c r="AA39" s="15">
        <f t="shared" si="2"/>
        <v>653.91</v>
      </c>
    </row>
    <row r="40" spans="1:27" ht="12.5" x14ac:dyDescent="0.25">
      <c r="A40" s="8" t="s">
        <v>85</v>
      </c>
      <c r="B40" s="8" t="s">
        <v>87</v>
      </c>
      <c r="C40" s="8" t="str">
        <f t="shared" si="0"/>
        <v>Paul Milburn</v>
      </c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5">
        <f t="shared" si="1"/>
        <v>0</v>
      </c>
      <c r="Z40" s="13">
        <v>43556</v>
      </c>
      <c r="AA40" s="15">
        <f t="shared" si="2"/>
        <v>0</v>
      </c>
    </row>
    <row r="41" spans="1:27" ht="12.5" x14ac:dyDescent="0.25">
      <c r="A41" s="9" t="s">
        <v>88</v>
      </c>
      <c r="B41" s="9" t="s">
        <v>89</v>
      </c>
      <c r="C41" s="8" t="str">
        <f t="shared" si="0"/>
        <v>Margaret Peacock</v>
      </c>
      <c r="D41" s="16">
        <v>638.91999999999996</v>
      </c>
      <c r="E41" s="16">
        <v>514.48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>
        <v>14.99</v>
      </c>
      <c r="V41" s="17"/>
      <c r="W41" s="17"/>
      <c r="X41" s="17">
        <v>2.5</v>
      </c>
      <c r="Y41" s="15">
        <f t="shared" si="1"/>
        <v>1170.8900000000001</v>
      </c>
      <c r="Z41" s="13">
        <v>43556</v>
      </c>
      <c r="AA41" s="15">
        <f t="shared" si="2"/>
        <v>1170.8900000000001</v>
      </c>
    </row>
    <row r="42" spans="1:27" ht="12.5" x14ac:dyDescent="0.25">
      <c r="A42" s="8" t="s">
        <v>90</v>
      </c>
      <c r="B42" s="8" t="s">
        <v>53</v>
      </c>
      <c r="C42" s="8" t="str">
        <f t="shared" si="0"/>
        <v>James Perry</v>
      </c>
      <c r="D42" s="16">
        <v>638.91999999999996</v>
      </c>
      <c r="E42" s="17">
        <v>426</v>
      </c>
      <c r="F42" s="17"/>
      <c r="G42" s="17"/>
      <c r="H42" s="17">
        <v>18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v>19.63</v>
      </c>
      <c r="W42" s="17"/>
      <c r="X42" s="17">
        <v>2.5</v>
      </c>
      <c r="Y42" s="15">
        <f t="shared" si="1"/>
        <v>1105.0500000000002</v>
      </c>
      <c r="Z42" s="13">
        <v>43556</v>
      </c>
      <c r="AA42" s="15">
        <f t="shared" si="2"/>
        <v>1105.0500000000002</v>
      </c>
    </row>
    <row r="43" spans="1:27" ht="12.5" x14ac:dyDescent="0.25">
      <c r="A43" s="8" t="s">
        <v>91</v>
      </c>
      <c r="B43" s="8" t="s">
        <v>92</v>
      </c>
      <c r="C43" s="8" t="str">
        <f t="shared" si="0"/>
        <v>Richard Porthouse</v>
      </c>
      <c r="D43" s="16">
        <v>638.91999999999996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v>19.63</v>
      </c>
      <c r="W43" s="17"/>
      <c r="X43" s="17">
        <v>2.5</v>
      </c>
      <c r="Y43" s="15">
        <f t="shared" si="1"/>
        <v>661.05</v>
      </c>
      <c r="Z43" s="13">
        <v>43556</v>
      </c>
      <c r="AA43" s="15">
        <f t="shared" si="2"/>
        <v>661.05</v>
      </c>
    </row>
    <row r="44" spans="1:27" ht="12.5" x14ac:dyDescent="0.25">
      <c r="A44" s="8" t="s">
        <v>93</v>
      </c>
      <c r="B44" s="8" t="s">
        <v>94</v>
      </c>
      <c r="C44" s="8" t="str">
        <f t="shared" si="0"/>
        <v>Lynne Proudlock</v>
      </c>
      <c r="D44" s="16">
        <v>638.91999999999996</v>
      </c>
      <c r="E44" s="17">
        <v>426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>
        <v>14.99</v>
      </c>
      <c r="V44" s="17">
        <v>19.63</v>
      </c>
      <c r="W44" s="17"/>
      <c r="X44" s="17"/>
      <c r="Y44" s="15">
        <f t="shared" si="1"/>
        <v>1099.5400000000002</v>
      </c>
      <c r="Z44" s="13">
        <v>43556</v>
      </c>
      <c r="AA44" s="15">
        <f t="shared" si="2"/>
        <v>1099.5400000000002</v>
      </c>
    </row>
    <row r="45" spans="1:27" ht="12.5" x14ac:dyDescent="0.25">
      <c r="A45" s="8" t="s">
        <v>95</v>
      </c>
      <c r="B45" s="8" t="s">
        <v>96</v>
      </c>
      <c r="C45" s="8" t="str">
        <f t="shared" si="0"/>
        <v>Olive Punchion</v>
      </c>
      <c r="D45" s="16">
        <v>638.91999999999996</v>
      </c>
      <c r="E45" s="17">
        <v>514.48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>
        <v>14.99</v>
      </c>
      <c r="V45" s="17">
        <v>19.63</v>
      </c>
      <c r="W45" s="17"/>
      <c r="X45" s="17"/>
      <c r="Y45" s="15">
        <f t="shared" si="1"/>
        <v>1188.0200000000002</v>
      </c>
      <c r="Z45" s="13">
        <v>43556</v>
      </c>
      <c r="AA45" s="15">
        <f t="shared" si="2"/>
        <v>1188.0200000000002</v>
      </c>
    </row>
    <row r="46" spans="1:27" ht="12.5" x14ac:dyDescent="0.25">
      <c r="A46" s="9" t="s">
        <v>97</v>
      </c>
      <c r="B46" s="9" t="s">
        <v>98</v>
      </c>
      <c r="C46" s="8" t="str">
        <f t="shared" si="0"/>
        <v>Doreen Purvis</v>
      </c>
      <c r="D46" s="16">
        <v>638.91999999999996</v>
      </c>
      <c r="E46" s="16">
        <v>639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>
        <v>2.5</v>
      </c>
      <c r="Y46" s="15">
        <f t="shared" si="1"/>
        <v>1280.42</v>
      </c>
      <c r="Z46" s="13">
        <v>43556</v>
      </c>
      <c r="AA46" s="15">
        <f t="shared" si="2"/>
        <v>1280.42</v>
      </c>
    </row>
    <row r="47" spans="1:27" ht="12.5" x14ac:dyDescent="0.25">
      <c r="A47" s="8" t="s">
        <v>99</v>
      </c>
      <c r="B47" s="8" t="s">
        <v>100</v>
      </c>
      <c r="C47" s="8" t="str">
        <f t="shared" si="0"/>
        <v>Keith Roberts</v>
      </c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5">
        <f t="shared" si="1"/>
        <v>0</v>
      </c>
      <c r="Z47" s="13">
        <v>43556</v>
      </c>
      <c r="AA47" s="15">
        <f t="shared" si="2"/>
        <v>0</v>
      </c>
    </row>
    <row r="48" spans="1:27" ht="12.5" x14ac:dyDescent="0.25">
      <c r="A48" s="8" t="s">
        <v>101</v>
      </c>
      <c r="B48" s="8" t="s">
        <v>22</v>
      </c>
      <c r="C48" s="8" t="str">
        <f t="shared" si="0"/>
        <v>John Robertson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5">
        <f t="shared" si="1"/>
        <v>0</v>
      </c>
      <c r="Z48" s="13">
        <v>43556</v>
      </c>
      <c r="AA48" s="15">
        <f t="shared" si="2"/>
        <v>0</v>
      </c>
    </row>
    <row r="49" spans="1:27" ht="12.5" x14ac:dyDescent="0.25">
      <c r="A49" s="8" t="s">
        <v>102</v>
      </c>
      <c r="B49" s="8" t="s">
        <v>53</v>
      </c>
      <c r="C49" s="8" t="str">
        <f t="shared" si="0"/>
        <v>James Sewell</v>
      </c>
      <c r="D49" s="16">
        <v>638.91999999999996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>
        <f>14.99</f>
        <v>14.99</v>
      </c>
      <c r="V49" s="17">
        <v>19.63</v>
      </c>
      <c r="W49" s="17">
        <v>-58.42</v>
      </c>
      <c r="X49" s="17">
        <v>2.5</v>
      </c>
      <c r="Y49" s="15">
        <f t="shared" si="1"/>
        <v>617.62</v>
      </c>
      <c r="Z49" s="13">
        <v>43556</v>
      </c>
      <c r="AA49" s="15">
        <f t="shared" si="2"/>
        <v>617.62</v>
      </c>
    </row>
    <row r="50" spans="1:27" ht="12.5" x14ac:dyDescent="0.25">
      <c r="A50" s="9" t="s">
        <v>103</v>
      </c>
      <c r="B50" s="9" t="s">
        <v>70</v>
      </c>
      <c r="C50" s="8" t="str">
        <f t="shared" si="0"/>
        <v>Alan Smith</v>
      </c>
      <c r="D50" s="16">
        <v>638.91999999999996</v>
      </c>
      <c r="E50" s="16">
        <v>639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>
        <v>14.99</v>
      </c>
      <c r="V50" s="17"/>
      <c r="W50" s="17"/>
      <c r="X50" s="17">
        <v>2.5</v>
      </c>
      <c r="Y50" s="15">
        <f t="shared" si="1"/>
        <v>1295.4100000000001</v>
      </c>
      <c r="Z50" s="13">
        <v>43556</v>
      </c>
      <c r="AA50" s="15">
        <f t="shared" si="2"/>
        <v>1295.4100000000001</v>
      </c>
    </row>
    <row r="51" spans="1:27" ht="12.5" x14ac:dyDescent="0.25">
      <c r="A51" s="9" t="s">
        <v>103</v>
      </c>
      <c r="B51" s="9" t="s">
        <v>104</v>
      </c>
      <c r="C51" s="8" t="str">
        <f t="shared" si="0"/>
        <v>Moira Smith</v>
      </c>
      <c r="D51" s="16">
        <v>638.91999999999996</v>
      </c>
      <c r="E51" s="16">
        <v>1020.08</v>
      </c>
      <c r="F51" s="17"/>
      <c r="G51" s="17"/>
      <c r="H51" s="17">
        <v>45.4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>
        <v>2.5</v>
      </c>
      <c r="Y51" s="15">
        <f t="shared" si="1"/>
        <v>1706.9</v>
      </c>
      <c r="Z51" s="13">
        <v>43556</v>
      </c>
      <c r="AA51" s="15">
        <f t="shared" si="2"/>
        <v>1706.9</v>
      </c>
    </row>
    <row r="52" spans="1:27" ht="12.5" x14ac:dyDescent="0.25">
      <c r="A52" s="8" t="s">
        <v>105</v>
      </c>
      <c r="B52" s="8" t="s">
        <v>106</v>
      </c>
      <c r="C52" s="8" t="str">
        <f t="shared" si="0"/>
        <v>Kenneth Stephenson</v>
      </c>
      <c r="D52" s="16">
        <v>638.91999999999996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>
        <v>19.63</v>
      </c>
      <c r="W52" s="17">
        <v>184.21</v>
      </c>
      <c r="X52" s="17"/>
      <c r="Y52" s="15">
        <f t="shared" si="1"/>
        <v>842.76</v>
      </c>
      <c r="Z52" s="13">
        <v>43556</v>
      </c>
      <c r="AA52" s="15">
        <f t="shared" si="2"/>
        <v>842.76</v>
      </c>
    </row>
    <row r="53" spans="1:27" ht="12.5" x14ac:dyDescent="0.25">
      <c r="A53" s="8" t="s">
        <v>105</v>
      </c>
      <c r="B53" s="8" t="s">
        <v>107</v>
      </c>
      <c r="C53" s="8" t="str">
        <f t="shared" si="0"/>
        <v>Sheila Stephenson</v>
      </c>
      <c r="D53" s="16">
        <v>638.91999999999996</v>
      </c>
      <c r="E53" s="17">
        <v>426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>
        <v>2.5</v>
      </c>
      <c r="Y53" s="15">
        <f t="shared" si="1"/>
        <v>1067.42</v>
      </c>
      <c r="Z53" s="13">
        <v>43556</v>
      </c>
      <c r="AA53" s="15">
        <f t="shared" si="2"/>
        <v>1067.42</v>
      </c>
    </row>
    <row r="54" spans="1:27" ht="12.5" x14ac:dyDescent="0.25">
      <c r="A54" s="8" t="s">
        <v>108</v>
      </c>
      <c r="B54" s="8" t="s">
        <v>109</v>
      </c>
      <c r="C54" s="8" t="str">
        <f t="shared" si="0"/>
        <v>Alison Strike</v>
      </c>
      <c r="D54" s="16">
        <v>638.91999999999996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>
        <v>21.76</v>
      </c>
      <c r="W54" s="17"/>
      <c r="X54" s="17"/>
      <c r="Y54" s="15">
        <f t="shared" si="1"/>
        <v>660.68</v>
      </c>
      <c r="Z54" s="13">
        <v>43556</v>
      </c>
      <c r="AA54" s="15">
        <f t="shared" si="2"/>
        <v>660.68</v>
      </c>
    </row>
    <row r="55" spans="1:27" ht="12.5" x14ac:dyDescent="0.25">
      <c r="A55" s="8" t="s">
        <v>110</v>
      </c>
      <c r="B55" s="8" t="s">
        <v>111</v>
      </c>
      <c r="C55" s="8" t="str">
        <f t="shared" si="0"/>
        <v>Judith Taylor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5">
        <f t="shared" si="1"/>
        <v>0</v>
      </c>
      <c r="Z55" s="13">
        <v>43556</v>
      </c>
      <c r="AA55" s="15">
        <f t="shared" si="2"/>
        <v>0</v>
      </c>
    </row>
    <row r="56" spans="1:27" ht="12.5" x14ac:dyDescent="0.25">
      <c r="A56" s="8" t="s">
        <v>112</v>
      </c>
      <c r="B56" s="8" t="s">
        <v>113</v>
      </c>
      <c r="C56" s="8" t="str">
        <f t="shared" si="0"/>
        <v>Glen Thompson</v>
      </c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5">
        <f t="shared" si="1"/>
        <v>0</v>
      </c>
      <c r="Z56" s="13">
        <v>43556</v>
      </c>
      <c r="AA56" s="15">
        <f t="shared" si="2"/>
        <v>0</v>
      </c>
    </row>
    <row r="57" spans="1:27" ht="12.5" x14ac:dyDescent="0.25">
      <c r="A57" s="8" t="s">
        <v>114</v>
      </c>
      <c r="B57" s="8" t="s">
        <v>115</v>
      </c>
      <c r="C57" s="8" t="str">
        <f t="shared" si="0"/>
        <v>Susan Traynor</v>
      </c>
      <c r="D57" s="16">
        <v>638.91999999999996</v>
      </c>
      <c r="E57" s="17">
        <v>426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5">
        <f t="shared" si="1"/>
        <v>1064.92</v>
      </c>
      <c r="Z57" s="13">
        <v>43556</v>
      </c>
      <c r="AA57" s="15">
        <f t="shared" si="2"/>
        <v>1064.92</v>
      </c>
    </row>
    <row r="58" spans="1:27" ht="12.5" x14ac:dyDescent="0.25">
      <c r="A58" s="8" t="s">
        <v>116</v>
      </c>
      <c r="B58" s="8" t="s">
        <v>63</v>
      </c>
      <c r="C58" s="8" t="str">
        <f t="shared" si="0"/>
        <v>Anne Walsh</v>
      </c>
      <c r="D58" s="16">
        <v>638.91999999999996</v>
      </c>
      <c r="E58" s="17">
        <v>639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>
        <v>14.99</v>
      </c>
      <c r="V58" s="17">
        <v>19.63</v>
      </c>
      <c r="W58" s="17"/>
      <c r="X58" s="17">
        <v>2.5</v>
      </c>
      <c r="Y58" s="15">
        <f t="shared" si="1"/>
        <v>1315.0400000000002</v>
      </c>
      <c r="Z58" s="13">
        <v>43556</v>
      </c>
      <c r="AA58" s="15">
        <f t="shared" si="2"/>
        <v>1315.0400000000002</v>
      </c>
    </row>
    <row r="59" spans="1:27" ht="12.5" x14ac:dyDescent="0.25">
      <c r="A59" s="9" t="s">
        <v>116</v>
      </c>
      <c r="B59" s="9" t="s">
        <v>117</v>
      </c>
      <c r="C59" s="8" t="str">
        <f t="shared" si="0"/>
        <v>Mark Walsh</v>
      </c>
      <c r="D59" s="16">
        <v>638.91999999999996</v>
      </c>
      <c r="E59" s="16">
        <v>1020.08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5">
        <f t="shared" si="1"/>
        <v>1659</v>
      </c>
      <c r="Z59" s="13">
        <v>43556</v>
      </c>
      <c r="AA59" s="15">
        <f t="shared" si="2"/>
        <v>1659</v>
      </c>
    </row>
    <row r="60" spans="1:27" ht="12.5" x14ac:dyDescent="0.25">
      <c r="A60" s="8" t="s">
        <v>118</v>
      </c>
      <c r="B60" s="8" t="s">
        <v>119</v>
      </c>
      <c r="C60" s="8" t="str">
        <f t="shared" si="0"/>
        <v>Joyce Welsh</v>
      </c>
      <c r="D60" s="16">
        <v>638.91999999999996</v>
      </c>
      <c r="E60" s="17">
        <v>426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>
        <v>14.99</v>
      </c>
      <c r="V60" s="17"/>
      <c r="W60" s="17"/>
      <c r="X60" s="17"/>
      <c r="Y60" s="15">
        <f t="shared" si="1"/>
        <v>1079.9100000000001</v>
      </c>
      <c r="Z60" s="13">
        <v>43556</v>
      </c>
      <c r="AA60" s="15">
        <f t="shared" si="2"/>
        <v>1079.9100000000001</v>
      </c>
    </row>
    <row r="61" spans="1:27" ht="12.5" x14ac:dyDescent="0.25">
      <c r="A61" s="8" t="s">
        <v>120</v>
      </c>
      <c r="B61" s="8" t="s">
        <v>121</v>
      </c>
      <c r="C61" s="8" t="str">
        <f t="shared" si="0"/>
        <v>Joseph West</v>
      </c>
      <c r="D61" s="16">
        <v>638.91999999999996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>
        <v>19.63</v>
      </c>
      <c r="W61" s="17"/>
      <c r="X61" s="17"/>
      <c r="Y61" s="15">
        <f t="shared" si="1"/>
        <v>658.55</v>
      </c>
      <c r="Z61" s="13">
        <v>43556</v>
      </c>
      <c r="AA61" s="15">
        <f t="shared" si="2"/>
        <v>658.55</v>
      </c>
    </row>
    <row r="62" spans="1:27" ht="12.5" x14ac:dyDescent="0.25">
      <c r="A62" s="8" t="s">
        <v>19</v>
      </c>
      <c r="B62" s="8" t="s">
        <v>20</v>
      </c>
      <c r="C62" s="8" t="str">
        <f t="shared" si="0"/>
        <v>Joe Amar</v>
      </c>
      <c r="D62" s="18">
        <v>638.91999999999996</v>
      </c>
      <c r="E62" s="18">
        <v>329.8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5">
        <f t="shared" si="1"/>
        <v>968.72</v>
      </c>
      <c r="Z62" s="13">
        <v>43586</v>
      </c>
      <c r="AA62" s="15">
        <f t="shared" si="2"/>
        <v>968.72</v>
      </c>
    </row>
    <row r="63" spans="1:27" ht="12.5" x14ac:dyDescent="0.25">
      <c r="A63" s="8" t="s">
        <v>21</v>
      </c>
      <c r="B63" s="8" t="s">
        <v>22</v>
      </c>
      <c r="C63" s="8" t="str">
        <f t="shared" si="0"/>
        <v>John Anglin</v>
      </c>
      <c r="D63" s="19">
        <v>638.91999999999996</v>
      </c>
      <c r="E63" s="18">
        <v>1020.08</v>
      </c>
      <c r="F63" s="17"/>
      <c r="G63" s="17"/>
      <c r="H63" s="17">
        <v>23.8</v>
      </c>
      <c r="I63" s="17">
        <v>271.8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5">
        <f t="shared" si="1"/>
        <v>1954.6</v>
      </c>
      <c r="Z63" s="13">
        <v>43586</v>
      </c>
      <c r="AA63" s="15">
        <f t="shared" si="2"/>
        <v>1954.6</v>
      </c>
    </row>
    <row r="64" spans="1:27" ht="12.5" x14ac:dyDescent="0.25">
      <c r="A64" s="8" t="s">
        <v>23</v>
      </c>
      <c r="B64" s="8" t="s">
        <v>24</v>
      </c>
      <c r="C64" s="8" t="str">
        <f t="shared" si="0"/>
        <v>Joan Atkinson</v>
      </c>
      <c r="D64" s="19">
        <v>638.91999999999996</v>
      </c>
      <c r="E64" s="18">
        <v>751.79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>
        <v>21.76</v>
      </c>
      <c r="W64" s="17"/>
      <c r="X64" s="17">
        <v>2.5</v>
      </c>
      <c r="Y64" s="15">
        <f t="shared" si="1"/>
        <v>1414.97</v>
      </c>
      <c r="Z64" s="13">
        <v>43586</v>
      </c>
      <c r="AA64" s="15">
        <f t="shared" si="2"/>
        <v>1414.97</v>
      </c>
    </row>
    <row r="65" spans="1:27" ht="12.5" x14ac:dyDescent="0.25">
      <c r="A65" s="8" t="s">
        <v>25</v>
      </c>
      <c r="B65" s="8" t="s">
        <v>26</v>
      </c>
      <c r="C65" s="8" t="str">
        <f t="shared" si="0"/>
        <v>Joanne Bell</v>
      </c>
      <c r="D65" s="19">
        <v>638.91999999999996</v>
      </c>
      <c r="E65" s="18">
        <v>116.81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>
        <v>14.99</v>
      </c>
      <c r="V65" s="17">
        <v>19.63</v>
      </c>
      <c r="W65" s="17"/>
      <c r="X65" s="17"/>
      <c r="Y65" s="15">
        <f t="shared" si="1"/>
        <v>790.35</v>
      </c>
      <c r="Z65" s="13">
        <v>43586</v>
      </c>
      <c r="AA65" s="15">
        <f t="shared" si="2"/>
        <v>790.35</v>
      </c>
    </row>
    <row r="66" spans="1:27" ht="12.5" x14ac:dyDescent="0.25">
      <c r="A66" s="8" t="s">
        <v>27</v>
      </c>
      <c r="B66" s="8" t="s">
        <v>28</v>
      </c>
      <c r="C66" s="8" t="str">
        <f t="shared" si="0"/>
        <v>Peter Boyack</v>
      </c>
      <c r="D66" s="19">
        <v>638.91999999999996</v>
      </c>
      <c r="E66" s="18">
        <v>213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>
        <v>14.99</v>
      </c>
      <c r="V66" s="17">
        <v>21.76</v>
      </c>
      <c r="W66" s="17"/>
      <c r="X66" s="17">
        <v>2.5</v>
      </c>
      <c r="Y66" s="15">
        <f t="shared" si="1"/>
        <v>891.17</v>
      </c>
      <c r="Z66" s="13">
        <v>43586</v>
      </c>
      <c r="AA66" s="15">
        <f t="shared" si="2"/>
        <v>891.17</v>
      </c>
    </row>
    <row r="67" spans="1:27" ht="12.5" x14ac:dyDescent="0.25">
      <c r="A67" s="8" t="s">
        <v>29</v>
      </c>
      <c r="B67" s="8" t="s">
        <v>30</v>
      </c>
      <c r="C67" s="8" t="str">
        <f t="shared" ref="C67:C130" si="3">CONCATENATE(B67," ",A67)</f>
        <v>William Brady</v>
      </c>
      <c r="D67" s="19">
        <v>638.91999999999996</v>
      </c>
      <c r="E67" s="18">
        <v>639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>
        <v>19.63</v>
      </c>
      <c r="W67" s="17"/>
      <c r="X67" s="17">
        <v>2.5</v>
      </c>
      <c r="Y67" s="15">
        <f t="shared" ref="Y67:Y130" si="4">SUM(A67:X67)</f>
        <v>1300.0500000000002</v>
      </c>
      <c r="Z67" s="13">
        <v>43586</v>
      </c>
      <c r="AA67" s="15">
        <f t="shared" ref="AA67:AA130" si="5">SUM(D67:X67)</f>
        <v>1300.0500000000002</v>
      </c>
    </row>
    <row r="68" spans="1:27" ht="12.5" x14ac:dyDescent="0.25">
      <c r="A68" s="8" t="s">
        <v>31</v>
      </c>
      <c r="B68" s="8" t="s">
        <v>32</v>
      </c>
      <c r="C68" s="8" t="str">
        <f t="shared" si="3"/>
        <v>Jane Carter</v>
      </c>
      <c r="D68" s="18">
        <v>515.26</v>
      </c>
      <c r="E68" s="18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5">
        <f t="shared" si="4"/>
        <v>515.26</v>
      </c>
      <c r="Z68" s="13">
        <v>43586</v>
      </c>
      <c r="AA68" s="15">
        <f t="shared" si="5"/>
        <v>515.26</v>
      </c>
    </row>
    <row r="69" spans="1:27" ht="12.5" x14ac:dyDescent="0.25">
      <c r="A69" s="8" t="s">
        <v>33</v>
      </c>
      <c r="B69" s="8" t="s">
        <v>34</v>
      </c>
      <c r="C69" s="8" t="str">
        <f t="shared" si="3"/>
        <v>Michael Clare</v>
      </c>
      <c r="D69" s="18">
        <v>123.66</v>
      </c>
      <c r="E69" s="18">
        <v>99.57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>
        <v>2.9</v>
      </c>
      <c r="V69" s="17">
        <v>21.76</v>
      </c>
      <c r="W69" s="17"/>
      <c r="X69" s="17"/>
      <c r="Y69" s="15">
        <f t="shared" si="4"/>
        <v>247.89</v>
      </c>
      <c r="Z69" s="13">
        <v>43586</v>
      </c>
      <c r="AA69" s="15">
        <f t="shared" si="5"/>
        <v>247.89</v>
      </c>
    </row>
    <row r="70" spans="1:27" ht="12.5" x14ac:dyDescent="0.25">
      <c r="A70" s="8" t="s">
        <v>35</v>
      </c>
      <c r="B70" s="8" t="s">
        <v>36</v>
      </c>
      <c r="C70" s="8" t="str">
        <f t="shared" si="3"/>
        <v>Fay Cunningham</v>
      </c>
      <c r="D70" s="18">
        <v>123.66</v>
      </c>
      <c r="E70" s="18">
        <v>197.43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>
        <v>2.9</v>
      </c>
      <c r="V70" s="17">
        <v>21.76</v>
      </c>
      <c r="W70" s="17"/>
      <c r="X70" s="17"/>
      <c r="Y70" s="15">
        <f t="shared" si="4"/>
        <v>345.75</v>
      </c>
      <c r="Z70" s="13">
        <v>43586</v>
      </c>
      <c r="AA70" s="15">
        <f t="shared" si="5"/>
        <v>345.75</v>
      </c>
    </row>
    <row r="71" spans="1:27" ht="12.5" x14ac:dyDescent="0.25">
      <c r="A71" s="8" t="s">
        <v>37</v>
      </c>
      <c r="B71" s="8" t="s">
        <v>38</v>
      </c>
      <c r="C71" s="8" t="str">
        <f t="shared" si="3"/>
        <v>Stephen Dean</v>
      </c>
      <c r="D71" s="18">
        <v>638.91999999999996</v>
      </c>
      <c r="E71" s="18">
        <v>116.81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5">
        <f t="shared" si="4"/>
        <v>755.73</v>
      </c>
      <c r="Z71" s="13">
        <v>43586</v>
      </c>
      <c r="AA71" s="15">
        <f t="shared" si="5"/>
        <v>755.73</v>
      </c>
    </row>
    <row r="72" spans="1:27" ht="12.5" x14ac:dyDescent="0.25">
      <c r="A72" s="8" t="s">
        <v>39</v>
      </c>
      <c r="B72" s="8" t="s">
        <v>40</v>
      </c>
      <c r="C72" s="8" t="str">
        <f t="shared" si="3"/>
        <v>Norman Dick</v>
      </c>
      <c r="D72" s="19">
        <v>638.91999999999996</v>
      </c>
      <c r="E72" s="18">
        <v>96.19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>
        <v>14.99</v>
      </c>
      <c r="V72" s="17">
        <v>19.63</v>
      </c>
      <c r="W72" s="17"/>
      <c r="X72" s="17">
        <v>2.5</v>
      </c>
      <c r="Y72" s="15">
        <f t="shared" si="4"/>
        <v>772.2299999999999</v>
      </c>
      <c r="Z72" s="13">
        <v>43586</v>
      </c>
      <c r="AA72" s="15">
        <f t="shared" si="5"/>
        <v>772.2299999999999</v>
      </c>
    </row>
    <row r="73" spans="1:27" ht="12.5" x14ac:dyDescent="0.25">
      <c r="A73" s="8" t="s">
        <v>41</v>
      </c>
      <c r="B73" s="8" t="s">
        <v>42</v>
      </c>
      <c r="C73" s="8" t="str">
        <f t="shared" si="3"/>
        <v>Robert Dix</v>
      </c>
      <c r="D73" s="19">
        <v>638.91999999999996</v>
      </c>
      <c r="E73" s="18">
        <v>852.17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>
        <v>19.63</v>
      </c>
      <c r="W73" s="17"/>
      <c r="X73" s="17">
        <v>3.04</v>
      </c>
      <c r="Y73" s="15">
        <f t="shared" si="4"/>
        <v>1513.76</v>
      </c>
      <c r="Z73" s="13">
        <v>43586</v>
      </c>
      <c r="AA73" s="15">
        <f t="shared" si="5"/>
        <v>1513.76</v>
      </c>
    </row>
    <row r="74" spans="1:27" ht="12.5" x14ac:dyDescent="0.25">
      <c r="A74" s="8" t="s">
        <v>43</v>
      </c>
      <c r="B74" s="8" t="s">
        <v>44</v>
      </c>
      <c r="C74" s="8" t="str">
        <f t="shared" si="3"/>
        <v>Tracey Dixon</v>
      </c>
      <c r="D74" s="19">
        <v>638.91999999999996</v>
      </c>
      <c r="E74" s="18">
        <v>1278.42</v>
      </c>
      <c r="F74" s="17">
        <v>70</v>
      </c>
      <c r="G74" s="17"/>
      <c r="H74" s="17">
        <v>5.7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>
        <v>14.99</v>
      </c>
      <c r="V74" s="17">
        <v>19.63</v>
      </c>
      <c r="W74" s="17"/>
      <c r="X74" s="17"/>
      <c r="Y74" s="15">
        <f t="shared" si="4"/>
        <v>2027.6600000000003</v>
      </c>
      <c r="Z74" s="13">
        <v>43586</v>
      </c>
      <c r="AA74" s="15">
        <f t="shared" si="5"/>
        <v>2027.6600000000003</v>
      </c>
    </row>
    <row r="75" spans="1:27" ht="12.5" x14ac:dyDescent="0.25">
      <c r="A75" s="8" t="s">
        <v>45</v>
      </c>
      <c r="B75" s="8" t="s">
        <v>46</v>
      </c>
      <c r="C75" s="8" t="str">
        <f t="shared" si="3"/>
        <v>Alexander Donaldson</v>
      </c>
      <c r="D75" s="19">
        <v>638.91999999999996</v>
      </c>
      <c r="E75" s="18">
        <v>514.48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>
        <v>14.99</v>
      </c>
      <c r="V75" s="17">
        <v>21.76</v>
      </c>
      <c r="W75" s="17"/>
      <c r="X75" s="17">
        <v>2.5</v>
      </c>
      <c r="Y75" s="15">
        <f t="shared" si="4"/>
        <v>1192.6500000000001</v>
      </c>
      <c r="Z75" s="13">
        <v>43586</v>
      </c>
      <c r="AA75" s="15">
        <f t="shared" si="5"/>
        <v>1192.6500000000001</v>
      </c>
    </row>
    <row r="76" spans="1:27" ht="12.5" x14ac:dyDescent="0.25">
      <c r="A76" s="8" t="s">
        <v>47</v>
      </c>
      <c r="B76" s="8" t="s">
        <v>48</v>
      </c>
      <c r="C76" s="8" t="str">
        <f t="shared" si="3"/>
        <v>Sarah Duncan</v>
      </c>
      <c r="D76" s="19">
        <v>638.91999999999996</v>
      </c>
      <c r="E76" s="18">
        <v>329.8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5">
        <f t="shared" si="4"/>
        <v>968.72</v>
      </c>
      <c r="Z76" s="13">
        <v>43586</v>
      </c>
      <c r="AA76" s="15">
        <f t="shared" si="5"/>
        <v>968.72</v>
      </c>
    </row>
    <row r="77" spans="1:27" ht="12.5" x14ac:dyDescent="0.25">
      <c r="A77" s="8" t="s">
        <v>49</v>
      </c>
      <c r="B77" s="8" t="s">
        <v>50</v>
      </c>
      <c r="C77" s="8" t="str">
        <f t="shared" si="3"/>
        <v>Adam Ellison</v>
      </c>
      <c r="D77" s="19">
        <v>638.91999999999996</v>
      </c>
      <c r="E77" s="18">
        <v>329.8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5">
        <f t="shared" si="4"/>
        <v>968.72</v>
      </c>
      <c r="Z77" s="13">
        <v>43586</v>
      </c>
      <c r="AA77" s="15">
        <f t="shared" si="5"/>
        <v>968.72</v>
      </c>
    </row>
    <row r="78" spans="1:27" ht="12.5" x14ac:dyDescent="0.25">
      <c r="A78" s="9" t="s">
        <v>51</v>
      </c>
      <c r="B78" s="9" t="s">
        <v>123</v>
      </c>
      <c r="C78" s="8" t="str">
        <f t="shared" si="3"/>
        <v>Wilf Flynn</v>
      </c>
      <c r="D78" s="19">
        <v>638.91999999999996</v>
      </c>
      <c r="E78" s="19">
        <v>514.48</v>
      </c>
      <c r="F78" s="17"/>
      <c r="G78" s="17"/>
      <c r="H78" s="17">
        <v>0</v>
      </c>
      <c r="I78" s="17">
        <v>342.24</v>
      </c>
      <c r="J78" s="17"/>
      <c r="K78" s="17"/>
      <c r="L78" s="17">
        <v>30</v>
      </c>
      <c r="M78" s="17"/>
      <c r="N78" s="17"/>
      <c r="O78" s="17"/>
      <c r="P78" s="17"/>
      <c r="Q78" s="17">
        <v>395</v>
      </c>
      <c r="R78" s="17">
        <v>141.24</v>
      </c>
      <c r="S78" s="17"/>
      <c r="T78" s="17">
        <v>26.27</v>
      </c>
      <c r="U78" s="17"/>
      <c r="V78" s="17">
        <v>19.63</v>
      </c>
      <c r="W78" s="17"/>
      <c r="X78" s="17">
        <v>2.5</v>
      </c>
      <c r="Y78" s="15">
        <f t="shared" si="4"/>
        <v>2110.2800000000002</v>
      </c>
      <c r="Z78" s="13">
        <v>43586</v>
      </c>
      <c r="AA78" s="15">
        <f t="shared" si="5"/>
        <v>2110.2800000000002</v>
      </c>
    </row>
    <row r="79" spans="1:27" ht="12.5" x14ac:dyDescent="0.25">
      <c r="A79" s="8" t="s">
        <v>52</v>
      </c>
      <c r="B79" s="8" t="s">
        <v>53</v>
      </c>
      <c r="C79" s="8" t="str">
        <f t="shared" si="3"/>
        <v>James Foreman</v>
      </c>
      <c r="D79" s="19">
        <v>638.91999999999996</v>
      </c>
      <c r="E79" s="18">
        <v>639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>
        <v>19.63</v>
      </c>
      <c r="W79" s="17"/>
      <c r="X79" s="17">
        <v>2.5</v>
      </c>
      <c r="Y79" s="15">
        <f t="shared" si="4"/>
        <v>1300.0500000000002</v>
      </c>
      <c r="Z79" s="13">
        <v>43586</v>
      </c>
      <c r="AA79" s="15">
        <f t="shared" si="5"/>
        <v>1300.0500000000002</v>
      </c>
    </row>
    <row r="80" spans="1:27" ht="12.5" x14ac:dyDescent="0.25">
      <c r="A80" s="8" t="s">
        <v>54</v>
      </c>
      <c r="B80" s="8" t="s">
        <v>55</v>
      </c>
      <c r="C80" s="8" t="str">
        <f t="shared" si="3"/>
        <v>David Francis</v>
      </c>
      <c r="D80" s="18">
        <v>515.26</v>
      </c>
      <c r="E80" s="18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5">
        <f t="shared" si="4"/>
        <v>515.26</v>
      </c>
      <c r="Z80" s="13">
        <v>43586</v>
      </c>
      <c r="AA80" s="15">
        <f t="shared" si="5"/>
        <v>515.26</v>
      </c>
    </row>
    <row r="81" spans="1:27" ht="12.5" x14ac:dyDescent="0.25">
      <c r="A81" s="8" t="s">
        <v>56</v>
      </c>
      <c r="B81" s="8" t="s">
        <v>57</v>
      </c>
      <c r="C81" s="8" t="str">
        <f t="shared" si="3"/>
        <v>Ernest Gibson</v>
      </c>
      <c r="D81" s="19">
        <v>638.91999999999996</v>
      </c>
      <c r="E81" s="18">
        <v>755.9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>
        <v>19.63</v>
      </c>
      <c r="W81" s="17"/>
      <c r="X81" s="17"/>
      <c r="Y81" s="15">
        <f t="shared" si="4"/>
        <v>1414.45</v>
      </c>
      <c r="Z81" s="13">
        <v>43586</v>
      </c>
      <c r="AA81" s="15">
        <f t="shared" si="5"/>
        <v>1414.45</v>
      </c>
    </row>
    <row r="82" spans="1:27" ht="12.5" x14ac:dyDescent="0.25">
      <c r="A82" s="8" t="s">
        <v>58</v>
      </c>
      <c r="B82" s="8" t="s">
        <v>59</v>
      </c>
      <c r="C82" s="8" t="str">
        <f t="shared" si="3"/>
        <v>Angela Hamilton</v>
      </c>
      <c r="D82" s="19">
        <v>638.91999999999996</v>
      </c>
      <c r="E82" s="18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5">
        <f t="shared" si="4"/>
        <v>638.91999999999996</v>
      </c>
      <c r="Z82" s="13">
        <v>43586</v>
      </c>
      <c r="AA82" s="15">
        <f t="shared" si="5"/>
        <v>638.91999999999996</v>
      </c>
    </row>
    <row r="83" spans="1:27" ht="12.5" x14ac:dyDescent="0.25">
      <c r="A83" s="8" t="s">
        <v>60</v>
      </c>
      <c r="B83" s="8" t="s">
        <v>61</v>
      </c>
      <c r="C83" s="8" t="str">
        <f t="shared" si="3"/>
        <v>Patricia Hay</v>
      </c>
      <c r="D83" s="19">
        <v>638.91999999999996</v>
      </c>
      <c r="E83" s="18">
        <v>426</v>
      </c>
      <c r="F83" s="17"/>
      <c r="G83" s="17"/>
      <c r="H83" s="17">
        <v>29.8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>
        <v>2.5</v>
      </c>
      <c r="Y83" s="15">
        <f t="shared" si="4"/>
        <v>1097.22</v>
      </c>
      <c r="Z83" s="13">
        <v>43586</v>
      </c>
      <c r="AA83" s="15">
        <f t="shared" si="5"/>
        <v>1097.22</v>
      </c>
    </row>
    <row r="84" spans="1:27" ht="12.5" x14ac:dyDescent="0.25">
      <c r="A84" s="8" t="s">
        <v>62</v>
      </c>
      <c r="B84" s="8" t="s">
        <v>63</v>
      </c>
      <c r="C84" s="8" t="str">
        <f t="shared" si="3"/>
        <v>Anne Hetherington</v>
      </c>
      <c r="D84" s="19">
        <v>638.91999999999996</v>
      </c>
      <c r="E84" s="18">
        <f>426+117</f>
        <v>543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>
        <v>2.5</v>
      </c>
      <c r="Y84" s="15">
        <f t="shared" si="4"/>
        <v>1184.42</v>
      </c>
      <c r="Z84" s="13">
        <v>43586</v>
      </c>
      <c r="AA84" s="15">
        <f t="shared" si="5"/>
        <v>1184.42</v>
      </c>
    </row>
    <row r="85" spans="1:27" ht="12.5" x14ac:dyDescent="0.25">
      <c r="A85" s="8" t="s">
        <v>64</v>
      </c>
      <c r="B85" s="8" t="s">
        <v>65</v>
      </c>
      <c r="C85" s="8" t="str">
        <f t="shared" si="3"/>
        <v>Gladys Hobson</v>
      </c>
      <c r="D85" s="19">
        <v>638.91999999999996</v>
      </c>
      <c r="E85" s="18">
        <v>274.25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>
        <v>2.5</v>
      </c>
      <c r="Y85" s="15">
        <f t="shared" si="4"/>
        <v>915.67</v>
      </c>
      <c r="Z85" s="13">
        <v>43586</v>
      </c>
      <c r="AA85" s="15">
        <f t="shared" si="5"/>
        <v>915.67</v>
      </c>
    </row>
    <row r="86" spans="1:27" ht="12.5" x14ac:dyDescent="0.25">
      <c r="A86" s="8" t="s">
        <v>66</v>
      </c>
      <c r="B86" s="8" t="s">
        <v>67</v>
      </c>
      <c r="C86" s="8" t="str">
        <f t="shared" si="3"/>
        <v>Audrey Huntley</v>
      </c>
      <c r="D86" s="19">
        <v>123.66</v>
      </c>
      <c r="E86" s="18">
        <v>82.45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5">
        <f t="shared" si="4"/>
        <v>206.11</v>
      </c>
      <c r="Z86" s="13">
        <v>43586</v>
      </c>
      <c r="AA86" s="15">
        <f t="shared" si="5"/>
        <v>206.11</v>
      </c>
    </row>
    <row r="87" spans="1:27" ht="12.5" x14ac:dyDescent="0.25">
      <c r="A87" s="8" t="s">
        <v>68</v>
      </c>
      <c r="B87" s="8" t="s">
        <v>24</v>
      </c>
      <c r="C87" s="8" t="str">
        <f t="shared" si="3"/>
        <v>Joan Keegan</v>
      </c>
      <c r="D87" s="19">
        <v>638.91999999999996</v>
      </c>
      <c r="E87" s="18">
        <v>116.81</v>
      </c>
      <c r="F87" s="17"/>
      <c r="G87" s="17"/>
      <c r="H87" s="17">
        <v>11.2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>
        <v>2.5</v>
      </c>
      <c r="Y87" s="15">
        <f t="shared" si="4"/>
        <v>769.43000000000006</v>
      </c>
      <c r="Z87" s="13">
        <v>43586</v>
      </c>
      <c r="AA87" s="15">
        <f t="shared" si="5"/>
        <v>769.43000000000006</v>
      </c>
    </row>
    <row r="88" spans="1:27" ht="12.5" x14ac:dyDescent="0.25">
      <c r="A88" s="8" t="s">
        <v>69</v>
      </c>
      <c r="B88" s="8" t="s">
        <v>70</v>
      </c>
      <c r="C88" s="8" t="str">
        <f t="shared" si="3"/>
        <v>Alan Kerr</v>
      </c>
      <c r="D88" s="19">
        <v>638.91999999999996</v>
      </c>
      <c r="E88" s="18">
        <v>1232.83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>
        <v>14.99</v>
      </c>
      <c r="V88" s="17">
        <v>19.63</v>
      </c>
      <c r="W88" s="17"/>
      <c r="X88" s="17"/>
      <c r="Y88" s="15">
        <f t="shared" si="4"/>
        <v>1906.3700000000001</v>
      </c>
      <c r="Z88" s="13">
        <v>43586</v>
      </c>
      <c r="AA88" s="15">
        <f t="shared" si="5"/>
        <v>1906.3700000000001</v>
      </c>
    </row>
    <row r="89" spans="1:27" ht="12.5" x14ac:dyDescent="0.25">
      <c r="A89" s="9" t="s">
        <v>71</v>
      </c>
      <c r="B89" s="9" t="s">
        <v>72</v>
      </c>
      <c r="C89" s="8" t="str">
        <f t="shared" si="3"/>
        <v>Geraldine Kilgour</v>
      </c>
      <c r="D89" s="19">
        <v>638.91999999999996</v>
      </c>
      <c r="E89" s="19">
        <v>542.80999999999995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5">
        <f t="shared" si="4"/>
        <v>1181.73</v>
      </c>
      <c r="Z89" s="13">
        <v>43586</v>
      </c>
      <c r="AA89" s="15">
        <f t="shared" si="5"/>
        <v>1181.73</v>
      </c>
    </row>
    <row r="90" spans="1:27" ht="12.5" x14ac:dyDescent="0.25">
      <c r="A90" s="8" t="s">
        <v>73</v>
      </c>
      <c r="B90" s="8" t="s">
        <v>74</v>
      </c>
      <c r="C90" s="8" t="str">
        <f t="shared" si="3"/>
        <v>Eileen Leask</v>
      </c>
      <c r="D90" s="19">
        <v>638.91999999999996</v>
      </c>
      <c r="E90" s="18">
        <v>852.17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>
        <v>14.99</v>
      </c>
      <c r="V90" s="17">
        <v>19.63</v>
      </c>
      <c r="W90" s="17"/>
      <c r="X90" s="17">
        <v>2.5</v>
      </c>
      <c r="Y90" s="15">
        <f t="shared" si="4"/>
        <v>1528.21</v>
      </c>
      <c r="Z90" s="13">
        <v>43586</v>
      </c>
      <c r="AA90" s="15">
        <f t="shared" si="5"/>
        <v>1528.21</v>
      </c>
    </row>
    <row r="91" spans="1:27" ht="12.5" x14ac:dyDescent="0.25">
      <c r="A91" s="9" t="s">
        <v>75</v>
      </c>
      <c r="B91" s="9" t="s">
        <v>122</v>
      </c>
      <c r="C91" s="8" t="str">
        <f t="shared" si="3"/>
        <v>Ed Malcolm</v>
      </c>
      <c r="D91" s="19">
        <v>638.91999999999996</v>
      </c>
      <c r="E91" s="19">
        <v>1020.08</v>
      </c>
      <c r="F91" s="17">
        <v>24.75</v>
      </c>
      <c r="G91" s="17">
        <v>34.24</v>
      </c>
      <c r="H91" s="17"/>
      <c r="I91" s="17">
        <v>202.99</v>
      </c>
      <c r="J91" s="17"/>
      <c r="K91" s="17"/>
      <c r="L91" s="17"/>
      <c r="M91" s="17">
        <v>14.5</v>
      </c>
      <c r="N91" s="17"/>
      <c r="O91" s="17"/>
      <c r="P91" s="17"/>
      <c r="Q91" s="17"/>
      <c r="R91" s="17">
        <v>89.5</v>
      </c>
      <c r="S91" s="17"/>
      <c r="T91" s="17">
        <v>17.579999999999998</v>
      </c>
      <c r="U91" s="17">
        <v>14.99</v>
      </c>
      <c r="V91" s="17">
        <v>8.89</v>
      </c>
      <c r="W91" s="17"/>
      <c r="X91" s="17"/>
      <c r="Y91" s="15">
        <f t="shared" si="4"/>
        <v>2066.4399999999996</v>
      </c>
      <c r="Z91" s="13">
        <v>43586</v>
      </c>
      <c r="AA91" s="15">
        <f t="shared" si="5"/>
        <v>2066.4399999999996</v>
      </c>
    </row>
    <row r="92" spans="1:27" ht="12.5" x14ac:dyDescent="0.25">
      <c r="A92" s="9" t="s">
        <v>75</v>
      </c>
      <c r="B92" s="9" t="s">
        <v>76</v>
      </c>
      <c r="C92" s="8" t="str">
        <f t="shared" si="3"/>
        <v>Iain Malcolm</v>
      </c>
      <c r="D92" s="19">
        <v>638.91999999999996</v>
      </c>
      <c r="E92" s="19">
        <v>2343.42</v>
      </c>
      <c r="F92" s="17"/>
      <c r="G92" s="17"/>
      <c r="H92" s="17"/>
      <c r="I92" s="34">
        <v>751.92</v>
      </c>
      <c r="J92" s="17"/>
      <c r="K92" s="17"/>
      <c r="L92" s="17"/>
      <c r="M92" s="17"/>
      <c r="N92" s="17"/>
      <c r="O92" s="17"/>
      <c r="P92" s="17"/>
      <c r="Q92" s="34"/>
      <c r="R92" s="34"/>
      <c r="S92" s="17"/>
      <c r="T92" s="17"/>
      <c r="U92" s="17"/>
      <c r="V92" s="17">
        <v>21.76</v>
      </c>
      <c r="W92" s="17"/>
      <c r="X92" s="17"/>
      <c r="Y92" s="15">
        <f t="shared" si="4"/>
        <v>3756.0200000000004</v>
      </c>
      <c r="Z92" s="13">
        <v>43586</v>
      </c>
      <c r="AA92" s="15">
        <f t="shared" si="5"/>
        <v>3756.0200000000004</v>
      </c>
    </row>
    <row r="93" spans="1:27" ht="12.5" x14ac:dyDescent="0.25">
      <c r="A93" s="8" t="s">
        <v>77</v>
      </c>
      <c r="B93" s="8" t="s">
        <v>78</v>
      </c>
      <c r="C93" s="8" t="str">
        <f t="shared" si="3"/>
        <v>Katherine Maxwell</v>
      </c>
      <c r="D93" s="18">
        <v>123.66</v>
      </c>
      <c r="E93" s="18">
        <v>41.23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5">
        <f t="shared" si="4"/>
        <v>164.89</v>
      </c>
      <c r="Z93" s="13">
        <v>43586</v>
      </c>
      <c r="AA93" s="15">
        <f t="shared" si="5"/>
        <v>164.89</v>
      </c>
    </row>
    <row r="94" spans="1:27" ht="12.5" x14ac:dyDescent="0.25">
      <c r="A94" s="8" t="s">
        <v>77</v>
      </c>
      <c r="B94" s="8" t="s">
        <v>79</v>
      </c>
      <c r="C94" s="8" t="str">
        <f t="shared" si="3"/>
        <v>Nancy Maxwell</v>
      </c>
      <c r="D94" s="19">
        <v>638.91999999999996</v>
      </c>
      <c r="E94" s="18">
        <v>1020.08</v>
      </c>
      <c r="F94" s="17">
        <v>34.200000000000003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>
        <v>14.99</v>
      </c>
      <c r="V94" s="17">
        <v>19.63</v>
      </c>
      <c r="W94" s="17"/>
      <c r="X94" s="17">
        <v>2.5</v>
      </c>
      <c r="Y94" s="15">
        <f t="shared" si="4"/>
        <v>1730.3200000000002</v>
      </c>
      <c r="Z94" s="13">
        <v>43586</v>
      </c>
      <c r="AA94" s="15">
        <f t="shared" si="5"/>
        <v>1730.3200000000002</v>
      </c>
    </row>
    <row r="95" spans="1:27" ht="12.5" x14ac:dyDescent="0.25">
      <c r="A95" s="8" t="s">
        <v>77</v>
      </c>
      <c r="B95" s="8" t="s">
        <v>80</v>
      </c>
      <c r="C95" s="8" t="str">
        <f t="shared" si="3"/>
        <v>Neil Maxwell</v>
      </c>
      <c r="D95" s="19">
        <v>638.91999999999996</v>
      </c>
      <c r="E95" s="18">
        <v>639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>
        <v>14.99</v>
      </c>
      <c r="V95" s="17">
        <v>19.63</v>
      </c>
      <c r="W95" s="17"/>
      <c r="X95" s="17"/>
      <c r="Y95" s="15">
        <f t="shared" si="4"/>
        <v>1312.5400000000002</v>
      </c>
      <c r="Z95" s="13">
        <v>43586</v>
      </c>
      <c r="AA95" s="15">
        <f t="shared" si="5"/>
        <v>1312.5400000000002</v>
      </c>
    </row>
    <row r="96" spans="1:27" ht="12.5" x14ac:dyDescent="0.25">
      <c r="A96" s="8" t="s">
        <v>81</v>
      </c>
      <c r="B96" s="8" t="s">
        <v>22</v>
      </c>
      <c r="C96" s="8" t="str">
        <f t="shared" si="3"/>
        <v>John McCabe</v>
      </c>
      <c r="D96" s="19">
        <v>638.91999999999996</v>
      </c>
      <c r="E96" s="18">
        <v>852.17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>
        <v>19.63</v>
      </c>
      <c r="W96" s="17"/>
      <c r="X96" s="17"/>
      <c r="Y96" s="15">
        <f t="shared" si="4"/>
        <v>1510.72</v>
      </c>
      <c r="Z96" s="13">
        <v>43586</v>
      </c>
      <c r="AA96" s="15">
        <f t="shared" si="5"/>
        <v>1510.72</v>
      </c>
    </row>
    <row r="97" spans="1:27" ht="12.5" x14ac:dyDescent="0.25">
      <c r="A97" s="8" t="s">
        <v>82</v>
      </c>
      <c r="B97" s="8" t="s">
        <v>83</v>
      </c>
      <c r="C97" s="8" t="str">
        <f t="shared" si="3"/>
        <v>Elizabeth McHugh</v>
      </c>
      <c r="D97" s="19">
        <v>638.91999999999996</v>
      </c>
      <c r="E97" s="18">
        <v>329.8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5">
        <f t="shared" si="4"/>
        <v>968.72</v>
      </c>
      <c r="Z97" s="13">
        <v>43586</v>
      </c>
      <c r="AA97" s="15">
        <f t="shared" si="5"/>
        <v>968.72</v>
      </c>
    </row>
    <row r="98" spans="1:27" ht="12.5" x14ac:dyDescent="0.25">
      <c r="A98" s="8" t="s">
        <v>84</v>
      </c>
      <c r="B98" s="8" t="s">
        <v>67</v>
      </c>
      <c r="C98" s="8" t="str">
        <f t="shared" si="3"/>
        <v>Audrey McMillan</v>
      </c>
      <c r="D98" s="18">
        <v>123.66</v>
      </c>
      <c r="E98" s="18">
        <v>164.94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>
        <v>2.9</v>
      </c>
      <c r="V98" s="17">
        <v>19.63</v>
      </c>
      <c r="W98" s="17"/>
      <c r="X98" s="17"/>
      <c r="Y98" s="15">
        <f t="shared" si="4"/>
        <v>311.13</v>
      </c>
      <c r="Z98" s="13">
        <v>43586</v>
      </c>
      <c r="AA98" s="15">
        <f t="shared" si="5"/>
        <v>311.13</v>
      </c>
    </row>
    <row r="99" spans="1:27" ht="12.5" x14ac:dyDescent="0.25">
      <c r="A99" s="8" t="s">
        <v>85</v>
      </c>
      <c r="B99" s="8" t="s">
        <v>86</v>
      </c>
      <c r="C99" s="8" t="str">
        <f t="shared" si="3"/>
        <v>Jeffery Milburn</v>
      </c>
      <c r="D99" s="18">
        <v>638.91999999999996</v>
      </c>
      <c r="E99" s="18">
        <v>116.81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>
        <v>14.99</v>
      </c>
      <c r="V99" s="17">
        <v>0</v>
      </c>
      <c r="W99" s="17"/>
      <c r="X99" s="17"/>
      <c r="Y99" s="15">
        <f t="shared" si="4"/>
        <v>770.72</v>
      </c>
      <c r="Z99" s="13">
        <v>43586</v>
      </c>
      <c r="AA99" s="15">
        <f t="shared" si="5"/>
        <v>770.72</v>
      </c>
    </row>
    <row r="100" spans="1:27" ht="12.5" x14ac:dyDescent="0.25">
      <c r="A100" s="8" t="s">
        <v>85</v>
      </c>
      <c r="B100" s="8" t="s">
        <v>87</v>
      </c>
      <c r="C100" s="8" t="str">
        <f t="shared" si="3"/>
        <v>Paul Milburn</v>
      </c>
      <c r="D100" s="18">
        <v>515.26</v>
      </c>
      <c r="E100" s="18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5">
        <f t="shared" si="4"/>
        <v>515.26</v>
      </c>
      <c r="Z100" s="13">
        <v>43586</v>
      </c>
      <c r="AA100" s="15">
        <f t="shared" si="5"/>
        <v>515.26</v>
      </c>
    </row>
    <row r="101" spans="1:27" ht="12.5" x14ac:dyDescent="0.25">
      <c r="A101" s="9" t="s">
        <v>88</v>
      </c>
      <c r="B101" s="9" t="s">
        <v>89</v>
      </c>
      <c r="C101" s="8" t="str">
        <f t="shared" si="3"/>
        <v>Margaret Peacock</v>
      </c>
      <c r="D101" s="19">
        <v>638.91999999999996</v>
      </c>
      <c r="E101" s="19">
        <v>514.48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>
        <v>14.99</v>
      </c>
      <c r="V101" s="17"/>
      <c r="W101" s="17"/>
      <c r="X101" s="17">
        <v>2.5</v>
      </c>
      <c r="Y101" s="15">
        <f t="shared" si="4"/>
        <v>1170.8900000000001</v>
      </c>
      <c r="Z101" s="13">
        <v>43586</v>
      </c>
      <c r="AA101" s="15">
        <f t="shared" si="5"/>
        <v>1170.8900000000001</v>
      </c>
    </row>
    <row r="102" spans="1:27" ht="12.5" x14ac:dyDescent="0.25">
      <c r="A102" s="8" t="s">
        <v>90</v>
      </c>
      <c r="B102" s="8" t="s">
        <v>53</v>
      </c>
      <c r="C102" s="8" t="str">
        <f t="shared" si="3"/>
        <v>James Perry</v>
      </c>
      <c r="D102" s="18">
        <v>638.91999999999996</v>
      </c>
      <c r="E102" s="18">
        <v>426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>
        <v>19.63</v>
      </c>
      <c r="W102" s="17"/>
      <c r="X102" s="17">
        <v>2.5</v>
      </c>
      <c r="Y102" s="15">
        <f t="shared" si="4"/>
        <v>1087.0500000000002</v>
      </c>
      <c r="Z102" s="13">
        <v>43586</v>
      </c>
      <c r="AA102" s="15">
        <f t="shared" si="5"/>
        <v>1087.0500000000002</v>
      </c>
    </row>
    <row r="103" spans="1:27" ht="12.5" x14ac:dyDescent="0.25">
      <c r="A103" s="8" t="s">
        <v>91</v>
      </c>
      <c r="B103" s="8" t="s">
        <v>92</v>
      </c>
      <c r="C103" s="8" t="str">
        <f t="shared" si="3"/>
        <v>Richard Porthouse</v>
      </c>
      <c r="D103" s="18">
        <v>638.91999999999996</v>
      </c>
      <c r="E103" s="18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>
        <v>19.63</v>
      </c>
      <c r="W103" s="17"/>
      <c r="X103" s="17">
        <v>2.5</v>
      </c>
      <c r="Y103" s="15">
        <f t="shared" si="4"/>
        <v>661.05</v>
      </c>
      <c r="Z103" s="13">
        <v>43586</v>
      </c>
      <c r="AA103" s="15">
        <f t="shared" si="5"/>
        <v>661.05</v>
      </c>
    </row>
    <row r="104" spans="1:27" ht="12.5" x14ac:dyDescent="0.25">
      <c r="A104" s="8" t="s">
        <v>93</v>
      </c>
      <c r="B104" s="8" t="s">
        <v>94</v>
      </c>
      <c r="C104" s="8" t="str">
        <f t="shared" si="3"/>
        <v>Lynne Proudlock</v>
      </c>
      <c r="D104" s="18">
        <v>638.91999999999996</v>
      </c>
      <c r="E104" s="18">
        <v>469.01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>
        <v>14.99</v>
      </c>
      <c r="V104" s="17">
        <v>19.63</v>
      </c>
      <c r="W104" s="17"/>
      <c r="X104" s="17"/>
      <c r="Y104" s="15">
        <f t="shared" si="4"/>
        <v>1142.55</v>
      </c>
      <c r="Z104" s="13">
        <v>43586</v>
      </c>
      <c r="AA104" s="15">
        <f t="shared" si="5"/>
        <v>1142.55</v>
      </c>
    </row>
    <row r="105" spans="1:27" ht="12.5" x14ac:dyDescent="0.25">
      <c r="A105" s="8" t="s">
        <v>95</v>
      </c>
      <c r="B105" s="8" t="s">
        <v>96</v>
      </c>
      <c r="C105" s="8" t="str">
        <f t="shared" si="3"/>
        <v>Olive Punchion</v>
      </c>
      <c r="D105" s="18">
        <v>638.91999999999996</v>
      </c>
      <c r="E105" s="18">
        <v>514.48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>
        <v>14.99</v>
      </c>
      <c r="V105" s="17">
        <v>19.63</v>
      </c>
      <c r="W105" s="17"/>
      <c r="X105" s="17"/>
      <c r="Y105" s="15">
        <f t="shared" si="4"/>
        <v>1188.0200000000002</v>
      </c>
      <c r="Z105" s="13">
        <v>43586</v>
      </c>
      <c r="AA105" s="15">
        <f t="shared" si="5"/>
        <v>1188.0200000000002</v>
      </c>
    </row>
    <row r="106" spans="1:27" ht="12.5" x14ac:dyDescent="0.25">
      <c r="A106" s="9" t="s">
        <v>97</v>
      </c>
      <c r="B106" s="9" t="s">
        <v>98</v>
      </c>
      <c r="C106" s="8" t="str">
        <f t="shared" si="3"/>
        <v>Doreen Purvis</v>
      </c>
      <c r="D106" s="19">
        <v>638.91999999999996</v>
      </c>
      <c r="E106" s="19">
        <v>522.19000000000005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>
        <v>2.5</v>
      </c>
      <c r="Y106" s="15">
        <f t="shared" si="4"/>
        <v>1163.6100000000001</v>
      </c>
      <c r="Z106" s="13">
        <v>43586</v>
      </c>
      <c r="AA106" s="15">
        <f t="shared" si="5"/>
        <v>1163.6100000000001</v>
      </c>
    </row>
    <row r="107" spans="1:27" ht="12.5" x14ac:dyDescent="0.25">
      <c r="A107" s="8" t="s">
        <v>99</v>
      </c>
      <c r="B107" s="8" t="s">
        <v>100</v>
      </c>
      <c r="C107" s="8" t="str">
        <f t="shared" si="3"/>
        <v>Keith Roberts</v>
      </c>
      <c r="D107" s="18">
        <v>515.26</v>
      </c>
      <c r="E107" s="18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5">
        <f t="shared" si="4"/>
        <v>515.26</v>
      </c>
      <c r="Z107" s="13">
        <v>43586</v>
      </c>
      <c r="AA107" s="15">
        <f t="shared" si="5"/>
        <v>515.26</v>
      </c>
    </row>
    <row r="108" spans="1:27" ht="12.5" x14ac:dyDescent="0.25">
      <c r="A108" s="8" t="s">
        <v>101</v>
      </c>
      <c r="B108" s="8" t="s">
        <v>22</v>
      </c>
      <c r="C108" s="8" t="str">
        <f t="shared" si="3"/>
        <v>John Robertson</v>
      </c>
      <c r="D108" s="18">
        <v>515.26</v>
      </c>
      <c r="E108" s="18">
        <v>116.81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5">
        <f t="shared" si="4"/>
        <v>632.06999999999994</v>
      </c>
      <c r="Z108" s="13">
        <v>43586</v>
      </c>
      <c r="AA108" s="15">
        <f t="shared" si="5"/>
        <v>632.06999999999994</v>
      </c>
    </row>
    <row r="109" spans="1:27" ht="12.5" x14ac:dyDescent="0.25">
      <c r="A109" s="8" t="s">
        <v>102</v>
      </c>
      <c r="B109" s="8" t="s">
        <v>53</v>
      </c>
      <c r="C109" s="8" t="str">
        <f t="shared" si="3"/>
        <v>James Sewell</v>
      </c>
      <c r="D109" s="18">
        <v>638.91999999999996</v>
      </c>
      <c r="E109" s="18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>
        <v>14.99</v>
      </c>
      <c r="V109" s="17">
        <v>19.63</v>
      </c>
      <c r="W109" s="17"/>
      <c r="X109" s="17">
        <v>2.5</v>
      </c>
      <c r="Y109" s="15">
        <f t="shared" si="4"/>
        <v>676.04</v>
      </c>
      <c r="Z109" s="13">
        <v>43586</v>
      </c>
      <c r="AA109" s="15">
        <f t="shared" si="5"/>
        <v>676.04</v>
      </c>
    </row>
    <row r="110" spans="1:27" ht="12.5" x14ac:dyDescent="0.25">
      <c r="A110" s="9" t="s">
        <v>103</v>
      </c>
      <c r="B110" s="9" t="s">
        <v>70</v>
      </c>
      <c r="C110" s="8" t="str">
        <f t="shared" si="3"/>
        <v>Alan Smith</v>
      </c>
      <c r="D110" s="19">
        <v>638.91999999999996</v>
      </c>
      <c r="E110" s="19">
        <v>639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>
        <v>14.99</v>
      </c>
      <c r="V110" s="17"/>
      <c r="W110" s="17"/>
      <c r="X110" s="17">
        <v>2.5</v>
      </c>
      <c r="Y110" s="15">
        <f t="shared" si="4"/>
        <v>1295.4100000000001</v>
      </c>
      <c r="Z110" s="13">
        <v>43586</v>
      </c>
      <c r="AA110" s="15">
        <f t="shared" si="5"/>
        <v>1295.4100000000001</v>
      </c>
    </row>
    <row r="111" spans="1:27" ht="12.5" x14ac:dyDescent="0.25">
      <c r="A111" s="9" t="s">
        <v>103</v>
      </c>
      <c r="B111" s="9" t="s">
        <v>104</v>
      </c>
      <c r="C111" s="8" t="str">
        <f t="shared" si="3"/>
        <v>Moira Smith</v>
      </c>
      <c r="D111" s="19">
        <v>638.91999999999996</v>
      </c>
      <c r="E111" s="19">
        <v>1020.08</v>
      </c>
      <c r="F111" s="17"/>
      <c r="G111" s="17"/>
      <c r="H111" s="17">
        <v>30.6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>
        <v>2.5</v>
      </c>
      <c r="Y111" s="15">
        <f t="shared" si="4"/>
        <v>1692.1</v>
      </c>
      <c r="Z111" s="13">
        <v>43586</v>
      </c>
      <c r="AA111" s="15">
        <f t="shared" si="5"/>
        <v>1692.1</v>
      </c>
    </row>
    <row r="112" spans="1:27" ht="12.5" x14ac:dyDescent="0.25">
      <c r="A112" s="8" t="s">
        <v>105</v>
      </c>
      <c r="B112" s="8" t="s">
        <v>106</v>
      </c>
      <c r="C112" s="8" t="str">
        <f t="shared" si="3"/>
        <v>Kenneth Stephenson</v>
      </c>
      <c r="D112" s="20">
        <v>288.54000000000002</v>
      </c>
      <c r="E112" s="18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>
        <v>19.63</v>
      </c>
      <c r="W112" s="17"/>
      <c r="X112" s="17"/>
      <c r="Y112" s="15">
        <f t="shared" si="4"/>
        <v>308.17</v>
      </c>
      <c r="Z112" s="13">
        <v>43586</v>
      </c>
      <c r="AA112" s="15">
        <f t="shared" si="5"/>
        <v>308.17</v>
      </c>
    </row>
    <row r="113" spans="1:27" ht="12.5" x14ac:dyDescent="0.25">
      <c r="A113" s="8" t="s">
        <v>105</v>
      </c>
      <c r="B113" s="8" t="s">
        <v>107</v>
      </c>
      <c r="C113" s="8" t="str">
        <f t="shared" si="3"/>
        <v>Sheila Stephenson</v>
      </c>
      <c r="D113" s="18">
        <v>638.91999999999996</v>
      </c>
      <c r="E113" s="18">
        <v>426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>
        <v>2.5</v>
      </c>
      <c r="Y113" s="15">
        <f t="shared" si="4"/>
        <v>1067.42</v>
      </c>
      <c r="Z113" s="13">
        <v>43586</v>
      </c>
      <c r="AA113" s="15">
        <f t="shared" si="5"/>
        <v>1067.42</v>
      </c>
    </row>
    <row r="114" spans="1:27" ht="12.5" x14ac:dyDescent="0.25">
      <c r="A114" s="8" t="s">
        <v>108</v>
      </c>
      <c r="B114" s="8" t="s">
        <v>109</v>
      </c>
      <c r="C114" s="8" t="str">
        <f t="shared" si="3"/>
        <v>Alison Strike</v>
      </c>
      <c r="D114" s="18">
        <v>638.91999999999996</v>
      </c>
      <c r="E114" s="18">
        <v>233.61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>
        <v>21.76</v>
      </c>
      <c r="W114" s="17"/>
      <c r="X114" s="17"/>
      <c r="Y114" s="15">
        <f t="shared" si="4"/>
        <v>894.29</v>
      </c>
      <c r="Z114" s="13">
        <v>43586</v>
      </c>
      <c r="AA114" s="15">
        <f t="shared" si="5"/>
        <v>894.29</v>
      </c>
    </row>
    <row r="115" spans="1:27" ht="12.5" x14ac:dyDescent="0.25">
      <c r="A115" s="8" t="s">
        <v>110</v>
      </c>
      <c r="B115" s="8" t="s">
        <v>111</v>
      </c>
      <c r="C115" s="8" t="str">
        <f t="shared" si="3"/>
        <v>Judith Taylor</v>
      </c>
      <c r="D115" s="18">
        <v>515.26</v>
      </c>
      <c r="E115" s="18">
        <v>116.81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5">
        <f t="shared" si="4"/>
        <v>632.06999999999994</v>
      </c>
      <c r="Z115" s="13">
        <v>43586</v>
      </c>
      <c r="AA115" s="15">
        <f t="shared" si="5"/>
        <v>632.06999999999994</v>
      </c>
    </row>
    <row r="116" spans="1:27" ht="12.5" x14ac:dyDescent="0.25">
      <c r="A116" s="8" t="s">
        <v>112</v>
      </c>
      <c r="B116" s="8" t="s">
        <v>113</v>
      </c>
      <c r="C116" s="8" t="str">
        <f t="shared" si="3"/>
        <v>Glen Thompson</v>
      </c>
      <c r="D116" s="18">
        <v>515.26</v>
      </c>
      <c r="E116" s="18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5">
        <f t="shared" si="4"/>
        <v>515.26</v>
      </c>
      <c r="Z116" s="13">
        <v>43586</v>
      </c>
      <c r="AA116" s="15">
        <f t="shared" si="5"/>
        <v>515.26</v>
      </c>
    </row>
    <row r="117" spans="1:27" ht="12.5" x14ac:dyDescent="0.25">
      <c r="A117" s="8" t="s">
        <v>114</v>
      </c>
      <c r="B117" s="8" t="s">
        <v>115</v>
      </c>
      <c r="C117" s="8" t="str">
        <f t="shared" si="3"/>
        <v>Susan Traynor</v>
      </c>
      <c r="D117" s="18">
        <v>638.91999999999996</v>
      </c>
      <c r="E117" s="18">
        <v>426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5">
        <f t="shared" si="4"/>
        <v>1064.92</v>
      </c>
      <c r="Z117" s="13">
        <v>43586</v>
      </c>
      <c r="AA117" s="15">
        <f t="shared" si="5"/>
        <v>1064.92</v>
      </c>
    </row>
    <row r="118" spans="1:27" ht="12.5" x14ac:dyDescent="0.25">
      <c r="A118" s="8" t="s">
        <v>116</v>
      </c>
      <c r="B118" s="8" t="s">
        <v>63</v>
      </c>
      <c r="C118" s="8" t="str">
        <f t="shared" si="3"/>
        <v>Anne Walsh</v>
      </c>
      <c r="D118" s="18">
        <v>638.91999999999996</v>
      </c>
      <c r="E118" s="18">
        <v>639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>
        <v>14.99</v>
      </c>
      <c r="V118" s="17">
        <v>19.63</v>
      </c>
      <c r="W118" s="17"/>
      <c r="X118" s="17">
        <v>2.5</v>
      </c>
      <c r="Y118" s="15">
        <f t="shared" si="4"/>
        <v>1315.0400000000002</v>
      </c>
      <c r="Z118" s="13">
        <v>43586</v>
      </c>
      <c r="AA118" s="15">
        <f t="shared" si="5"/>
        <v>1315.0400000000002</v>
      </c>
    </row>
    <row r="119" spans="1:27" ht="12.5" x14ac:dyDescent="0.25">
      <c r="A119" s="9" t="s">
        <v>116</v>
      </c>
      <c r="B119" s="9" t="s">
        <v>117</v>
      </c>
      <c r="C119" s="8" t="str">
        <f t="shared" si="3"/>
        <v>Mark Walsh</v>
      </c>
      <c r="D119" s="19">
        <v>638.91999999999996</v>
      </c>
      <c r="E119" s="19">
        <v>1020.08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5">
        <f t="shared" si="4"/>
        <v>1659</v>
      </c>
      <c r="Z119" s="13">
        <v>43586</v>
      </c>
      <c r="AA119" s="15">
        <f t="shared" si="5"/>
        <v>1659</v>
      </c>
    </row>
    <row r="120" spans="1:27" ht="12.5" x14ac:dyDescent="0.25">
      <c r="A120" s="8" t="s">
        <v>118</v>
      </c>
      <c r="B120" s="8" t="s">
        <v>119</v>
      </c>
      <c r="C120" s="8" t="str">
        <f t="shared" si="3"/>
        <v>Joyce Welsh</v>
      </c>
      <c r="D120" s="18">
        <v>638.91999999999996</v>
      </c>
      <c r="E120" s="18">
        <v>426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>
        <v>14.99</v>
      </c>
      <c r="V120" s="17"/>
      <c r="W120" s="17"/>
      <c r="X120" s="17"/>
      <c r="Y120" s="15">
        <f t="shared" si="4"/>
        <v>1079.9100000000001</v>
      </c>
      <c r="Z120" s="13">
        <v>43586</v>
      </c>
      <c r="AA120" s="15">
        <f t="shared" si="5"/>
        <v>1079.9100000000001</v>
      </c>
    </row>
    <row r="121" spans="1:27" ht="12.5" x14ac:dyDescent="0.25">
      <c r="A121" s="8" t="s">
        <v>120</v>
      </c>
      <c r="B121" s="8" t="s">
        <v>121</v>
      </c>
      <c r="C121" s="8" t="str">
        <f t="shared" si="3"/>
        <v>Joseph West</v>
      </c>
      <c r="D121" s="18">
        <v>638.91999999999996</v>
      </c>
      <c r="E121" s="18">
        <v>116.81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>
        <v>19.63</v>
      </c>
      <c r="W121" s="17"/>
      <c r="X121" s="17"/>
      <c r="Y121" s="15">
        <f t="shared" si="4"/>
        <v>775.36</v>
      </c>
      <c r="Z121" s="13">
        <v>43586</v>
      </c>
      <c r="AA121" s="15">
        <f t="shared" si="5"/>
        <v>775.36</v>
      </c>
    </row>
    <row r="122" spans="1:27" ht="14" x14ac:dyDescent="0.3">
      <c r="A122" s="8" t="s">
        <v>19</v>
      </c>
      <c r="B122" s="8" t="s">
        <v>20</v>
      </c>
      <c r="C122" s="8" t="str">
        <f t="shared" si="3"/>
        <v>Joe Amar</v>
      </c>
      <c r="D122" s="16">
        <v>638.91999999999996</v>
      </c>
      <c r="E122" s="17">
        <v>426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21"/>
      <c r="W122" s="17"/>
      <c r="X122" s="22"/>
      <c r="Y122" s="15">
        <f t="shared" si="4"/>
        <v>1064.92</v>
      </c>
      <c r="Z122" s="13">
        <v>43617</v>
      </c>
      <c r="AA122" s="15">
        <f t="shared" si="5"/>
        <v>1064.92</v>
      </c>
    </row>
    <row r="123" spans="1:27" ht="14" x14ac:dyDescent="0.3">
      <c r="A123" s="8" t="s">
        <v>21</v>
      </c>
      <c r="B123" s="8" t="s">
        <v>22</v>
      </c>
      <c r="C123" s="8" t="str">
        <f t="shared" si="3"/>
        <v>John Anglin</v>
      </c>
      <c r="D123" s="16">
        <v>638.91999999999996</v>
      </c>
      <c r="E123" s="17">
        <v>1020.08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23"/>
      <c r="W123" s="17"/>
      <c r="X123" s="22"/>
      <c r="Y123" s="15">
        <f t="shared" si="4"/>
        <v>1659</v>
      </c>
      <c r="Z123" s="13">
        <v>43617</v>
      </c>
      <c r="AA123" s="15">
        <f t="shared" si="5"/>
        <v>1659</v>
      </c>
    </row>
    <row r="124" spans="1:27" ht="14" x14ac:dyDescent="0.3">
      <c r="A124" s="8" t="s">
        <v>23</v>
      </c>
      <c r="B124" s="8" t="s">
        <v>24</v>
      </c>
      <c r="C124" s="8" t="str">
        <f t="shared" si="3"/>
        <v>Joan Atkinson</v>
      </c>
      <c r="D124" s="16">
        <v>638.91999999999996</v>
      </c>
      <c r="E124" s="17">
        <v>1020.08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24"/>
      <c r="U124" s="25"/>
      <c r="V124" s="17">
        <v>21.76</v>
      </c>
      <c r="W124" s="17"/>
      <c r="X124" s="22">
        <v>2.5</v>
      </c>
      <c r="Y124" s="15">
        <f t="shared" si="4"/>
        <v>1683.26</v>
      </c>
      <c r="Z124" s="13">
        <v>43617</v>
      </c>
      <c r="AA124" s="15">
        <f t="shared" si="5"/>
        <v>1683.26</v>
      </c>
    </row>
    <row r="125" spans="1:27" ht="14" x14ac:dyDescent="0.3">
      <c r="A125" s="8" t="s">
        <v>25</v>
      </c>
      <c r="B125" s="8" t="s">
        <v>26</v>
      </c>
      <c r="C125" s="8" t="str">
        <f t="shared" si="3"/>
        <v>Joanne Bell</v>
      </c>
      <c r="D125" s="16">
        <v>638.91999999999996</v>
      </c>
      <c r="E125" s="17">
        <v>213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24"/>
      <c r="U125" s="25">
        <v>14.99</v>
      </c>
      <c r="V125" s="17">
        <v>19.63</v>
      </c>
      <c r="W125" s="17"/>
      <c r="X125" s="22"/>
      <c r="Y125" s="15">
        <f t="shared" si="4"/>
        <v>886.54</v>
      </c>
      <c r="Z125" s="13">
        <v>43617</v>
      </c>
      <c r="AA125" s="15">
        <f t="shared" si="5"/>
        <v>886.54</v>
      </c>
    </row>
    <row r="126" spans="1:27" ht="14" x14ac:dyDescent="0.3">
      <c r="A126" s="8" t="s">
        <v>27</v>
      </c>
      <c r="B126" s="8" t="s">
        <v>28</v>
      </c>
      <c r="C126" s="8" t="str">
        <f t="shared" si="3"/>
        <v>Peter Boyack</v>
      </c>
      <c r="D126" s="16">
        <v>638.91999999999996</v>
      </c>
      <c r="E126" s="17">
        <v>213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24"/>
      <c r="U126" s="25">
        <v>14.99</v>
      </c>
      <c r="V126" s="17">
        <v>21.76</v>
      </c>
      <c r="W126" s="17"/>
      <c r="X126" s="22">
        <v>2.5</v>
      </c>
      <c r="Y126" s="15">
        <f t="shared" si="4"/>
        <v>891.17</v>
      </c>
      <c r="Z126" s="13">
        <v>43617</v>
      </c>
      <c r="AA126" s="15">
        <f t="shared" si="5"/>
        <v>891.17</v>
      </c>
    </row>
    <row r="127" spans="1:27" ht="14" x14ac:dyDescent="0.3">
      <c r="A127" s="8" t="s">
        <v>29</v>
      </c>
      <c r="B127" s="8" t="s">
        <v>30</v>
      </c>
      <c r="C127" s="8" t="str">
        <f t="shared" si="3"/>
        <v>William Brady</v>
      </c>
      <c r="D127" s="16">
        <v>638.91999999999996</v>
      </c>
      <c r="E127" s="17">
        <v>639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24"/>
      <c r="U127" s="25"/>
      <c r="V127" s="17">
        <v>19.63</v>
      </c>
      <c r="W127" s="17"/>
      <c r="X127" s="22">
        <v>2.5</v>
      </c>
      <c r="Y127" s="15">
        <f t="shared" si="4"/>
        <v>1300.0500000000002</v>
      </c>
      <c r="Z127" s="13">
        <v>43617</v>
      </c>
      <c r="AA127" s="15">
        <f t="shared" si="5"/>
        <v>1300.0500000000002</v>
      </c>
    </row>
    <row r="128" spans="1:27" ht="14" x14ac:dyDescent="0.3">
      <c r="A128" s="8" t="s">
        <v>31</v>
      </c>
      <c r="B128" s="8" t="s">
        <v>32</v>
      </c>
      <c r="C128" s="8" t="str">
        <f t="shared" si="3"/>
        <v>Jane Carter</v>
      </c>
      <c r="D128" s="16">
        <v>638.91999999999996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21"/>
      <c r="W128" s="17"/>
      <c r="X128" s="22"/>
      <c r="Y128" s="15">
        <f t="shared" si="4"/>
        <v>638.91999999999996</v>
      </c>
      <c r="Z128" s="13">
        <v>43617</v>
      </c>
      <c r="AA128" s="15">
        <f t="shared" si="5"/>
        <v>638.91999999999996</v>
      </c>
    </row>
    <row r="129" spans="1:27" ht="14" x14ac:dyDescent="0.3">
      <c r="A129" s="8" t="s">
        <v>37</v>
      </c>
      <c r="B129" s="8" t="s">
        <v>38</v>
      </c>
      <c r="C129" s="8" t="str">
        <f t="shared" si="3"/>
        <v>Stephen Dean</v>
      </c>
      <c r="D129" s="16">
        <v>638.91999999999996</v>
      </c>
      <c r="E129" s="17">
        <v>213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23"/>
      <c r="W129" s="17"/>
      <c r="X129" s="22"/>
      <c r="Y129" s="15">
        <f t="shared" si="4"/>
        <v>851.92</v>
      </c>
      <c r="Z129" s="13">
        <v>43617</v>
      </c>
      <c r="AA129" s="15">
        <f t="shared" si="5"/>
        <v>851.92</v>
      </c>
    </row>
    <row r="130" spans="1:27" ht="14" x14ac:dyDescent="0.3">
      <c r="A130" s="8" t="s">
        <v>39</v>
      </c>
      <c r="B130" s="8" t="s">
        <v>40</v>
      </c>
      <c r="C130" s="8" t="str">
        <f t="shared" si="3"/>
        <v>Norman Dick</v>
      </c>
      <c r="D130" s="16">
        <v>638.91999999999996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24"/>
      <c r="U130" s="25">
        <v>14.99</v>
      </c>
      <c r="V130" s="17">
        <v>19.63</v>
      </c>
      <c r="W130" s="17"/>
      <c r="X130" s="22">
        <v>2.5</v>
      </c>
      <c r="Y130" s="15">
        <f t="shared" si="4"/>
        <v>676.04</v>
      </c>
      <c r="Z130" s="13">
        <v>43617</v>
      </c>
      <c r="AA130" s="15">
        <f t="shared" si="5"/>
        <v>676.04</v>
      </c>
    </row>
    <row r="131" spans="1:27" ht="14" x14ac:dyDescent="0.3">
      <c r="A131" s="8" t="s">
        <v>41</v>
      </c>
      <c r="B131" s="8" t="s">
        <v>42</v>
      </c>
      <c r="C131" s="8" t="str">
        <f t="shared" ref="C131:C194" si="6">CONCATENATE(B131," ",A131)</f>
        <v>Robert Dix</v>
      </c>
      <c r="D131" s="16">
        <v>638.91999999999996</v>
      </c>
      <c r="E131" s="17">
        <v>852.17</v>
      </c>
      <c r="F131" s="17"/>
      <c r="G131" s="17"/>
      <c r="H131" s="17"/>
      <c r="I131" s="17">
        <v>28.46</v>
      </c>
      <c r="J131" s="58">
        <v>294.75</v>
      </c>
      <c r="K131" s="58"/>
      <c r="L131" s="17"/>
      <c r="M131" s="17"/>
      <c r="N131" s="17"/>
      <c r="O131" s="17"/>
      <c r="P131" s="17"/>
      <c r="Q131" s="17"/>
      <c r="R131" s="17"/>
      <c r="S131" s="17"/>
      <c r="T131" s="24"/>
      <c r="U131" s="25"/>
      <c r="V131" s="17">
        <v>19.63</v>
      </c>
      <c r="W131" s="17"/>
      <c r="X131" s="22">
        <v>3.04</v>
      </c>
      <c r="Y131" s="15">
        <f t="shared" ref="Y131:Y194" si="7">SUM(A131:X131)</f>
        <v>1836.97</v>
      </c>
      <c r="Z131" s="13">
        <v>43617</v>
      </c>
      <c r="AA131" s="15">
        <f t="shared" ref="AA131:AA194" si="8">SUM(D131:X131)</f>
        <v>1836.97</v>
      </c>
    </row>
    <row r="132" spans="1:27" ht="14" x14ac:dyDescent="0.3">
      <c r="A132" s="8" t="s">
        <v>43</v>
      </c>
      <c r="B132" s="8" t="s">
        <v>44</v>
      </c>
      <c r="C132" s="8" t="str">
        <f t="shared" si="6"/>
        <v>Tracey Dixon</v>
      </c>
      <c r="D132" s="16">
        <v>638.91999999999996</v>
      </c>
      <c r="E132" s="17">
        <v>1491.17</v>
      </c>
      <c r="F132" s="17">
        <v>8.1</v>
      </c>
      <c r="G132" s="17"/>
      <c r="H132" s="17">
        <v>106.4</v>
      </c>
      <c r="I132" s="17">
        <v>28.4</v>
      </c>
      <c r="J132" s="17">
        <v>294.75</v>
      </c>
      <c r="K132" s="17"/>
      <c r="L132" s="17">
        <v>118.2</v>
      </c>
      <c r="M132" s="17"/>
      <c r="N132" s="17"/>
      <c r="O132" s="17"/>
      <c r="P132" s="17"/>
      <c r="Q132" s="17"/>
      <c r="R132" s="17"/>
      <c r="S132" s="17"/>
      <c r="T132" s="24"/>
      <c r="U132" s="25">
        <v>14.99</v>
      </c>
      <c r="V132" s="17">
        <v>19.63</v>
      </c>
      <c r="W132" s="17"/>
      <c r="X132" s="22">
        <v>2.5</v>
      </c>
      <c r="Y132" s="15">
        <f t="shared" si="7"/>
        <v>2723.06</v>
      </c>
      <c r="Z132" s="13">
        <v>43617</v>
      </c>
      <c r="AA132" s="15">
        <f t="shared" si="8"/>
        <v>2723.06</v>
      </c>
    </row>
    <row r="133" spans="1:27" ht="14" x14ac:dyDescent="0.3">
      <c r="A133" s="8" t="s">
        <v>45</v>
      </c>
      <c r="B133" s="8" t="s">
        <v>46</v>
      </c>
      <c r="C133" s="8" t="str">
        <f t="shared" si="6"/>
        <v>Alexander Donaldson</v>
      </c>
      <c r="D133" s="16">
        <v>638.91999999999996</v>
      </c>
      <c r="E133" s="17">
        <v>514.48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24"/>
      <c r="U133" s="25">
        <v>14.99</v>
      </c>
      <c r="V133" s="17">
        <v>21.76</v>
      </c>
      <c r="W133" s="17"/>
      <c r="X133" s="22">
        <v>2.5</v>
      </c>
      <c r="Y133" s="15">
        <f t="shared" si="7"/>
        <v>1192.6500000000001</v>
      </c>
      <c r="Z133" s="13">
        <v>43617</v>
      </c>
      <c r="AA133" s="15">
        <f t="shared" si="8"/>
        <v>1192.6500000000001</v>
      </c>
    </row>
    <row r="134" spans="1:27" ht="14" x14ac:dyDescent="0.3">
      <c r="A134" s="8" t="s">
        <v>47</v>
      </c>
      <c r="B134" s="8" t="s">
        <v>48</v>
      </c>
      <c r="C134" s="8" t="str">
        <f t="shared" si="6"/>
        <v>Sarah Duncan</v>
      </c>
      <c r="D134" s="16">
        <v>638.91999999999996</v>
      </c>
      <c r="E134" s="17">
        <v>426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21"/>
      <c r="W134" s="17"/>
      <c r="X134" s="22"/>
      <c r="Y134" s="15">
        <f t="shared" si="7"/>
        <v>1064.92</v>
      </c>
      <c r="Z134" s="13">
        <v>43617</v>
      </c>
      <c r="AA134" s="15">
        <f t="shared" si="8"/>
        <v>1064.92</v>
      </c>
    </row>
    <row r="135" spans="1:27" ht="14" x14ac:dyDescent="0.3">
      <c r="A135" s="8" t="s">
        <v>49</v>
      </c>
      <c r="B135" s="8" t="s">
        <v>50</v>
      </c>
      <c r="C135" s="8" t="str">
        <f t="shared" si="6"/>
        <v>Adam Ellison</v>
      </c>
      <c r="D135" s="16">
        <v>638.91999999999996</v>
      </c>
      <c r="E135" s="17">
        <v>426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23"/>
      <c r="W135" s="17"/>
      <c r="X135" s="22"/>
      <c r="Y135" s="15">
        <f t="shared" si="7"/>
        <v>1064.92</v>
      </c>
      <c r="Z135" s="13">
        <v>43617</v>
      </c>
      <c r="AA135" s="15">
        <f t="shared" si="8"/>
        <v>1064.92</v>
      </c>
    </row>
    <row r="136" spans="1:27" ht="14" x14ac:dyDescent="0.3">
      <c r="A136" s="9" t="s">
        <v>51</v>
      </c>
      <c r="B136" s="9" t="s">
        <v>123</v>
      </c>
      <c r="C136" s="8" t="str">
        <f t="shared" si="6"/>
        <v>Wilf Flynn</v>
      </c>
      <c r="D136" s="16">
        <v>638.91999999999996</v>
      </c>
      <c r="E136" s="16">
        <v>514.48</v>
      </c>
      <c r="F136" s="17"/>
      <c r="G136" s="17"/>
      <c r="H136" s="17">
        <v>0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24"/>
      <c r="U136" s="25"/>
      <c r="V136" s="17">
        <v>19.63</v>
      </c>
      <c r="W136" s="17"/>
      <c r="X136" s="22">
        <v>2.5</v>
      </c>
      <c r="Y136" s="15">
        <f t="shared" si="7"/>
        <v>1175.5300000000002</v>
      </c>
      <c r="Z136" s="13">
        <v>43617</v>
      </c>
      <c r="AA136" s="15">
        <f t="shared" si="8"/>
        <v>1175.5300000000002</v>
      </c>
    </row>
    <row r="137" spans="1:27" ht="14" x14ac:dyDescent="0.3">
      <c r="A137" s="8" t="s">
        <v>52</v>
      </c>
      <c r="B137" s="8" t="s">
        <v>53</v>
      </c>
      <c r="C137" s="8" t="str">
        <f t="shared" si="6"/>
        <v>James Foreman</v>
      </c>
      <c r="D137" s="16">
        <v>638.91999999999996</v>
      </c>
      <c r="E137" s="17">
        <v>639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>
        <v>77.25</v>
      </c>
      <c r="S137" s="17"/>
      <c r="T137" s="24"/>
      <c r="U137" s="25"/>
      <c r="V137" s="17">
        <v>19.63</v>
      </c>
      <c r="W137" s="17"/>
      <c r="X137" s="22">
        <v>2.5</v>
      </c>
      <c r="Y137" s="15">
        <f t="shared" si="7"/>
        <v>1377.3000000000002</v>
      </c>
      <c r="Z137" s="13">
        <v>43617</v>
      </c>
      <c r="AA137" s="15">
        <f t="shared" si="8"/>
        <v>1377.3000000000002</v>
      </c>
    </row>
    <row r="138" spans="1:27" ht="14" x14ac:dyDescent="0.3">
      <c r="A138" s="8" t="s">
        <v>54</v>
      </c>
      <c r="B138" s="8" t="s">
        <v>55</v>
      </c>
      <c r="C138" s="8" t="str">
        <f t="shared" si="6"/>
        <v>David Francis</v>
      </c>
      <c r="D138" s="16">
        <v>638.91999999999996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26"/>
      <c r="W138" s="17"/>
      <c r="X138" s="22"/>
      <c r="Y138" s="15">
        <f t="shared" si="7"/>
        <v>638.91999999999996</v>
      </c>
      <c r="Z138" s="13">
        <v>43617</v>
      </c>
      <c r="AA138" s="15">
        <f t="shared" si="8"/>
        <v>638.91999999999996</v>
      </c>
    </row>
    <row r="139" spans="1:27" ht="14" x14ac:dyDescent="0.3">
      <c r="A139" s="8" t="s">
        <v>56</v>
      </c>
      <c r="B139" s="8" t="s">
        <v>57</v>
      </c>
      <c r="C139" s="8" t="str">
        <f t="shared" si="6"/>
        <v>Ernest Gibson</v>
      </c>
      <c r="D139" s="16">
        <v>638.91999999999996</v>
      </c>
      <c r="E139" s="17">
        <v>852.17</v>
      </c>
      <c r="F139" s="17"/>
      <c r="G139" s="17"/>
      <c r="H139" s="17">
        <v>44.4</v>
      </c>
      <c r="I139" s="17">
        <v>116.9</v>
      </c>
      <c r="J139" s="17"/>
      <c r="K139" s="17"/>
      <c r="L139" s="17"/>
      <c r="M139" s="17"/>
      <c r="N139" s="17"/>
      <c r="O139" s="17"/>
      <c r="P139" s="17"/>
      <c r="Q139" s="17"/>
      <c r="R139" s="17">
        <v>189</v>
      </c>
      <c r="S139" s="17"/>
      <c r="T139" s="24"/>
      <c r="U139" s="25"/>
      <c r="V139" s="17">
        <v>19.63</v>
      </c>
      <c r="W139" s="17"/>
      <c r="X139" s="22"/>
      <c r="Y139" s="15">
        <f t="shared" si="7"/>
        <v>1861.0200000000002</v>
      </c>
      <c r="Z139" s="13">
        <v>43617</v>
      </c>
      <c r="AA139" s="15">
        <f t="shared" si="8"/>
        <v>1861.0200000000002</v>
      </c>
    </row>
    <row r="140" spans="1:27" ht="14" x14ac:dyDescent="0.3">
      <c r="A140" s="8" t="s">
        <v>58</v>
      </c>
      <c r="B140" s="8" t="s">
        <v>59</v>
      </c>
      <c r="C140" s="8" t="str">
        <f t="shared" si="6"/>
        <v>Angela Hamilton</v>
      </c>
      <c r="D140" s="16">
        <v>638.91999999999996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21"/>
      <c r="W140" s="17"/>
      <c r="X140" s="22"/>
      <c r="Y140" s="15">
        <f t="shared" si="7"/>
        <v>638.91999999999996</v>
      </c>
      <c r="Z140" s="13">
        <v>43617</v>
      </c>
      <c r="AA140" s="15">
        <f t="shared" si="8"/>
        <v>638.91999999999996</v>
      </c>
    </row>
    <row r="141" spans="1:27" ht="14" x14ac:dyDescent="0.3">
      <c r="A141" s="8" t="s">
        <v>60</v>
      </c>
      <c r="B141" s="8" t="s">
        <v>61</v>
      </c>
      <c r="C141" s="8" t="str">
        <f t="shared" si="6"/>
        <v>Patricia Hay</v>
      </c>
      <c r="D141" s="16">
        <v>638.91999999999996</v>
      </c>
      <c r="E141" s="17">
        <v>426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23"/>
      <c r="W141" s="17"/>
      <c r="X141" s="22">
        <v>2.5</v>
      </c>
      <c r="Y141" s="15">
        <f t="shared" si="7"/>
        <v>1067.42</v>
      </c>
      <c r="Z141" s="13">
        <v>43617</v>
      </c>
      <c r="AA141" s="15">
        <f t="shared" si="8"/>
        <v>1067.42</v>
      </c>
    </row>
    <row r="142" spans="1:27" ht="14" x14ac:dyDescent="0.3">
      <c r="A142" s="8" t="s">
        <v>62</v>
      </c>
      <c r="B142" s="8" t="s">
        <v>63</v>
      </c>
      <c r="C142" s="8" t="str">
        <f t="shared" si="6"/>
        <v>Anne Hetherington</v>
      </c>
      <c r="D142" s="16">
        <v>638.91999999999996</v>
      </c>
      <c r="E142" s="17">
        <v>638.80999999999995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24"/>
      <c r="U142" s="25"/>
      <c r="V142" s="17"/>
      <c r="W142" s="17"/>
      <c r="X142" s="22">
        <v>2.5</v>
      </c>
      <c r="Y142" s="15">
        <f t="shared" si="7"/>
        <v>1280.23</v>
      </c>
      <c r="Z142" s="13">
        <v>43617</v>
      </c>
      <c r="AA142" s="15">
        <f t="shared" si="8"/>
        <v>1280.23</v>
      </c>
    </row>
    <row r="143" spans="1:27" ht="14" x14ac:dyDescent="0.3">
      <c r="A143" s="8" t="s">
        <v>64</v>
      </c>
      <c r="B143" s="8" t="s">
        <v>65</v>
      </c>
      <c r="C143" s="8" t="str">
        <f t="shared" si="6"/>
        <v>Gladys Hobson</v>
      </c>
      <c r="D143" s="16">
        <v>638.91999999999996</v>
      </c>
      <c r="E143" s="17">
        <v>274.25</v>
      </c>
      <c r="F143" s="17"/>
      <c r="G143" s="17"/>
      <c r="H143" s="17">
        <v>22.4</v>
      </c>
      <c r="I143" s="17">
        <v>261.7</v>
      </c>
      <c r="J143" s="17"/>
      <c r="K143" s="17"/>
      <c r="L143" s="17"/>
      <c r="M143" s="17"/>
      <c r="N143" s="17"/>
      <c r="O143" s="17"/>
      <c r="P143" s="17"/>
      <c r="Q143" s="17">
        <v>282</v>
      </c>
      <c r="R143" s="17">
        <v>101</v>
      </c>
      <c r="S143" s="17"/>
      <c r="T143" s="17"/>
      <c r="U143" s="17"/>
      <c r="V143" s="26"/>
      <c r="W143" s="17"/>
      <c r="X143" s="22">
        <v>2.5</v>
      </c>
      <c r="Y143" s="15">
        <f t="shared" si="7"/>
        <v>1582.77</v>
      </c>
      <c r="Z143" s="13">
        <v>43617</v>
      </c>
      <c r="AA143" s="15">
        <f t="shared" si="8"/>
        <v>1582.77</v>
      </c>
    </row>
    <row r="144" spans="1:27" ht="14" x14ac:dyDescent="0.3">
      <c r="A144" s="8" t="s">
        <v>68</v>
      </c>
      <c r="B144" s="8" t="s">
        <v>24</v>
      </c>
      <c r="C144" s="8" t="str">
        <f t="shared" si="6"/>
        <v>Joan Keegan</v>
      </c>
      <c r="D144" s="16">
        <v>638.91999999999996</v>
      </c>
      <c r="E144" s="17">
        <v>213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24"/>
      <c r="U144" s="25"/>
      <c r="V144" s="17"/>
      <c r="W144" s="17"/>
      <c r="X144" s="22">
        <v>2.5</v>
      </c>
      <c r="Y144" s="15">
        <f t="shared" si="7"/>
        <v>854.42</v>
      </c>
      <c r="Z144" s="13">
        <v>43617</v>
      </c>
      <c r="AA144" s="15">
        <f t="shared" si="8"/>
        <v>854.42</v>
      </c>
    </row>
    <row r="145" spans="1:27" ht="14" x14ac:dyDescent="0.3">
      <c r="A145" s="8" t="s">
        <v>69</v>
      </c>
      <c r="B145" s="8" t="s">
        <v>70</v>
      </c>
      <c r="C145" s="8" t="str">
        <f t="shared" si="6"/>
        <v>Alan Kerr</v>
      </c>
      <c r="D145" s="16">
        <v>638.91999999999996</v>
      </c>
      <c r="E145" s="17">
        <v>1020.08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24"/>
      <c r="U145" s="25">
        <v>14.99</v>
      </c>
      <c r="V145" s="17">
        <v>19.63</v>
      </c>
      <c r="W145" s="17"/>
      <c r="X145" s="22"/>
      <c r="Y145" s="15">
        <f t="shared" si="7"/>
        <v>1693.6200000000001</v>
      </c>
      <c r="Z145" s="13">
        <v>43617</v>
      </c>
      <c r="AA145" s="15">
        <f t="shared" si="8"/>
        <v>1693.6200000000001</v>
      </c>
    </row>
    <row r="146" spans="1:27" ht="14" x14ac:dyDescent="0.3">
      <c r="A146" s="9" t="s">
        <v>71</v>
      </c>
      <c r="B146" s="9" t="s">
        <v>72</v>
      </c>
      <c r="C146" s="8" t="str">
        <f t="shared" si="6"/>
        <v>Geraldine Kilgour</v>
      </c>
      <c r="D146" s="16">
        <v>638.91999999999996</v>
      </c>
      <c r="E146" s="16">
        <v>639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26"/>
      <c r="W146" s="17"/>
      <c r="X146" s="22"/>
      <c r="Y146" s="15">
        <f t="shared" si="7"/>
        <v>1277.92</v>
      </c>
      <c r="Z146" s="13">
        <v>43617</v>
      </c>
      <c r="AA146" s="15">
        <f t="shared" si="8"/>
        <v>1277.92</v>
      </c>
    </row>
    <row r="147" spans="1:27" ht="14" x14ac:dyDescent="0.3">
      <c r="A147" s="8" t="s">
        <v>73</v>
      </c>
      <c r="B147" s="8" t="s">
        <v>74</v>
      </c>
      <c r="C147" s="8" t="str">
        <f t="shared" si="6"/>
        <v>Eileen Leask</v>
      </c>
      <c r="D147" s="16">
        <v>638.91999999999996</v>
      </c>
      <c r="E147" s="17">
        <v>852.17</v>
      </c>
      <c r="F147" s="17"/>
      <c r="G147" s="17"/>
      <c r="H147" s="17">
        <v>19.8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24"/>
      <c r="U147" s="25">
        <v>14.99</v>
      </c>
      <c r="V147" s="17">
        <v>19.63</v>
      </c>
      <c r="W147" s="17"/>
      <c r="X147" s="22">
        <v>2.5</v>
      </c>
      <c r="Y147" s="15">
        <f t="shared" si="7"/>
        <v>1548.01</v>
      </c>
      <c r="Z147" s="13">
        <v>43617</v>
      </c>
      <c r="AA147" s="15">
        <f t="shared" si="8"/>
        <v>1548.01</v>
      </c>
    </row>
    <row r="148" spans="1:27" ht="14" x14ac:dyDescent="0.3">
      <c r="A148" s="9" t="s">
        <v>75</v>
      </c>
      <c r="B148" s="9" t="s">
        <v>122</v>
      </c>
      <c r="C148" s="8" t="str">
        <f t="shared" si="6"/>
        <v>Ed Malcolm</v>
      </c>
      <c r="D148" s="16">
        <v>638.91999999999996</v>
      </c>
      <c r="E148" s="16">
        <v>1020.08</v>
      </c>
      <c r="F148" s="17">
        <v>27</v>
      </c>
      <c r="G148" s="17">
        <v>42.8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24"/>
      <c r="U148" s="25">
        <v>14.99</v>
      </c>
      <c r="V148" s="17">
        <v>8.89</v>
      </c>
      <c r="W148" s="17"/>
      <c r="X148" s="22"/>
      <c r="Y148" s="15">
        <f t="shared" si="7"/>
        <v>1752.68</v>
      </c>
      <c r="Z148" s="13">
        <v>43617</v>
      </c>
      <c r="AA148" s="15">
        <f t="shared" si="8"/>
        <v>1752.68</v>
      </c>
    </row>
    <row r="149" spans="1:27" ht="14" x14ac:dyDescent="0.3">
      <c r="A149" s="9" t="s">
        <v>75</v>
      </c>
      <c r="B149" s="9" t="s">
        <v>76</v>
      </c>
      <c r="C149" s="8" t="str">
        <f t="shared" si="6"/>
        <v>Iain Malcolm</v>
      </c>
      <c r="D149" s="16">
        <v>638.91999999999996</v>
      </c>
      <c r="E149" s="16">
        <v>2343.42</v>
      </c>
      <c r="F149" s="17"/>
      <c r="G149" s="17"/>
      <c r="H149" s="17">
        <v>10.8</v>
      </c>
      <c r="I149" s="34">
        <v>1056.6500000000001</v>
      </c>
      <c r="J149" s="17">
        <v>294.75</v>
      </c>
      <c r="K149" s="17"/>
      <c r="L149" s="17"/>
      <c r="M149" s="17"/>
      <c r="N149" s="17"/>
      <c r="O149" s="17"/>
      <c r="P149" s="17"/>
      <c r="Q149" s="34"/>
      <c r="R149" s="34">
        <v>78.5</v>
      </c>
      <c r="S149" s="17"/>
      <c r="T149" s="24"/>
      <c r="U149" s="25"/>
      <c r="V149" s="17">
        <v>21.76</v>
      </c>
      <c r="W149" s="17"/>
      <c r="X149" s="22"/>
      <c r="Y149" s="15">
        <f t="shared" si="7"/>
        <v>4444.8000000000011</v>
      </c>
      <c r="Z149" s="13">
        <v>43617</v>
      </c>
      <c r="AA149" s="15">
        <f t="shared" si="8"/>
        <v>4444.8000000000011</v>
      </c>
    </row>
    <row r="150" spans="1:27" ht="14" x14ac:dyDescent="0.3">
      <c r="A150" s="8" t="s">
        <v>77</v>
      </c>
      <c r="B150" s="8" t="s">
        <v>79</v>
      </c>
      <c r="C150" s="8" t="str">
        <f t="shared" si="6"/>
        <v>Nancy Maxwell</v>
      </c>
      <c r="D150" s="16">
        <v>638.91999999999996</v>
      </c>
      <c r="E150" s="17">
        <v>1020.08</v>
      </c>
      <c r="F150" s="17">
        <v>14.4</v>
      </c>
      <c r="G150" s="17"/>
      <c r="H150" s="17"/>
      <c r="I150" s="17">
        <v>166.24</v>
      </c>
      <c r="J150" s="17"/>
      <c r="K150" s="17"/>
      <c r="L150" s="17">
        <v>13.8</v>
      </c>
      <c r="M150" s="17"/>
      <c r="N150" s="17"/>
      <c r="O150" s="17"/>
      <c r="P150" s="17"/>
      <c r="Q150" s="17">
        <v>410</v>
      </c>
      <c r="R150" s="17">
        <v>131.6</v>
      </c>
      <c r="S150" s="17"/>
      <c r="T150" s="24"/>
      <c r="U150" s="25">
        <v>14.99</v>
      </c>
      <c r="V150" s="17">
        <v>19.63</v>
      </c>
      <c r="W150" s="17"/>
      <c r="X150" s="22">
        <v>2.5</v>
      </c>
      <c r="Y150" s="15">
        <f t="shared" si="7"/>
        <v>2432.16</v>
      </c>
      <c r="Z150" s="13">
        <v>43617</v>
      </c>
      <c r="AA150" s="15">
        <f t="shared" si="8"/>
        <v>2432.16</v>
      </c>
    </row>
    <row r="151" spans="1:27" ht="14" x14ac:dyDescent="0.3">
      <c r="A151" s="8" t="s">
        <v>77</v>
      </c>
      <c r="B151" s="8" t="s">
        <v>80</v>
      </c>
      <c r="C151" s="8" t="str">
        <f t="shared" si="6"/>
        <v>Neil Maxwell</v>
      </c>
      <c r="D151" s="16">
        <v>638.91999999999996</v>
      </c>
      <c r="E151" s="17">
        <v>639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24"/>
      <c r="U151" s="25">
        <v>14.99</v>
      </c>
      <c r="V151" s="17">
        <v>19.63</v>
      </c>
      <c r="W151" s="17"/>
      <c r="X151" s="22"/>
      <c r="Y151" s="15">
        <f t="shared" si="7"/>
        <v>1312.5400000000002</v>
      </c>
      <c r="Z151" s="13">
        <v>43617</v>
      </c>
      <c r="AA151" s="15">
        <f t="shared" si="8"/>
        <v>1312.5400000000002</v>
      </c>
    </row>
    <row r="152" spans="1:27" ht="14" x14ac:dyDescent="0.3">
      <c r="A152" s="8" t="s">
        <v>81</v>
      </c>
      <c r="B152" s="8" t="s">
        <v>22</v>
      </c>
      <c r="C152" s="8" t="str">
        <f t="shared" si="6"/>
        <v>John McCabe</v>
      </c>
      <c r="D152" s="16">
        <v>638.91999999999996</v>
      </c>
      <c r="E152" s="17">
        <v>852.17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21">
        <v>19.63</v>
      </c>
      <c r="W152" s="17"/>
      <c r="X152" s="22"/>
      <c r="Y152" s="15">
        <f t="shared" si="7"/>
        <v>1510.72</v>
      </c>
      <c r="Z152" s="13">
        <v>43617</v>
      </c>
      <c r="AA152" s="15">
        <f t="shared" si="8"/>
        <v>1510.72</v>
      </c>
    </row>
    <row r="153" spans="1:27" ht="14" x14ac:dyDescent="0.3">
      <c r="A153" s="8" t="s">
        <v>82</v>
      </c>
      <c r="B153" s="8" t="s">
        <v>83</v>
      </c>
      <c r="C153" s="8" t="str">
        <f t="shared" si="6"/>
        <v>Elizabeth McHugh</v>
      </c>
      <c r="D153" s="16">
        <v>638.91999999999996</v>
      </c>
      <c r="E153" s="17">
        <v>426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23"/>
      <c r="W153" s="17"/>
      <c r="X153" s="22"/>
      <c r="Y153" s="15">
        <f t="shared" si="7"/>
        <v>1064.92</v>
      </c>
      <c r="Z153" s="13">
        <v>43617</v>
      </c>
      <c r="AA153" s="15">
        <f t="shared" si="8"/>
        <v>1064.92</v>
      </c>
    </row>
    <row r="154" spans="1:27" ht="14" x14ac:dyDescent="0.3">
      <c r="A154" s="8" t="s">
        <v>85</v>
      </c>
      <c r="B154" s="8" t="s">
        <v>86</v>
      </c>
      <c r="C154" s="8" t="str">
        <f t="shared" si="6"/>
        <v>Jeffery Milburn</v>
      </c>
      <c r="D154" s="16">
        <v>638.91999999999996</v>
      </c>
      <c r="E154" s="17">
        <v>213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24"/>
      <c r="U154" s="25">
        <v>14.99</v>
      </c>
      <c r="V154" s="17">
        <v>0</v>
      </c>
      <c r="W154" s="17"/>
      <c r="X154" s="22">
        <v>2.5</v>
      </c>
      <c r="Y154" s="15">
        <f t="shared" si="7"/>
        <v>869.41</v>
      </c>
      <c r="Z154" s="13">
        <v>43617</v>
      </c>
      <c r="AA154" s="15">
        <f t="shared" si="8"/>
        <v>869.41</v>
      </c>
    </row>
    <row r="155" spans="1:27" ht="14" x14ac:dyDescent="0.3">
      <c r="A155" s="8" t="s">
        <v>85</v>
      </c>
      <c r="B155" s="8" t="s">
        <v>87</v>
      </c>
      <c r="C155" s="8" t="str">
        <f t="shared" si="6"/>
        <v>Paul Milburn</v>
      </c>
      <c r="D155" s="16">
        <v>638.91999999999996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21"/>
      <c r="W155" s="17"/>
      <c r="X155" s="22"/>
      <c r="Y155" s="15">
        <f t="shared" si="7"/>
        <v>638.91999999999996</v>
      </c>
      <c r="Z155" s="13">
        <v>43617</v>
      </c>
      <c r="AA155" s="15">
        <f t="shared" si="8"/>
        <v>638.91999999999996</v>
      </c>
    </row>
    <row r="156" spans="1:27" ht="14" x14ac:dyDescent="0.3">
      <c r="A156" s="9" t="s">
        <v>88</v>
      </c>
      <c r="B156" s="9" t="s">
        <v>89</v>
      </c>
      <c r="C156" s="8" t="str">
        <f t="shared" si="6"/>
        <v>Margaret Peacock</v>
      </c>
      <c r="D156" s="16">
        <v>638.91999999999996</v>
      </c>
      <c r="E156" s="16">
        <v>514.48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>
        <v>14.99</v>
      </c>
      <c r="V156" s="23"/>
      <c r="W156" s="17"/>
      <c r="X156" s="22">
        <v>2.5</v>
      </c>
      <c r="Y156" s="15">
        <f t="shared" si="7"/>
        <v>1170.8900000000001</v>
      </c>
      <c r="Z156" s="13">
        <v>43617</v>
      </c>
      <c r="AA156" s="15">
        <f t="shared" si="8"/>
        <v>1170.8900000000001</v>
      </c>
    </row>
    <row r="157" spans="1:27" ht="14" x14ac:dyDescent="0.3">
      <c r="A157" s="8" t="s">
        <v>90</v>
      </c>
      <c r="B157" s="8" t="s">
        <v>53</v>
      </c>
      <c r="C157" s="8" t="str">
        <f t="shared" si="6"/>
        <v>James Perry</v>
      </c>
      <c r="D157" s="16">
        <v>638.91999999999996</v>
      </c>
      <c r="E157" s="17">
        <v>426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24"/>
      <c r="U157" s="25"/>
      <c r="V157" s="17">
        <v>19.63</v>
      </c>
      <c r="W157" s="17"/>
      <c r="X157" s="22">
        <v>2.5</v>
      </c>
      <c r="Y157" s="15">
        <f t="shared" si="7"/>
        <v>1087.0500000000002</v>
      </c>
      <c r="Z157" s="13">
        <v>43617</v>
      </c>
      <c r="AA157" s="15">
        <f t="shared" si="8"/>
        <v>1087.0500000000002</v>
      </c>
    </row>
    <row r="158" spans="1:27" ht="14" x14ac:dyDescent="0.3">
      <c r="A158" s="8" t="s">
        <v>91</v>
      </c>
      <c r="B158" s="8" t="s">
        <v>92</v>
      </c>
      <c r="C158" s="8" t="str">
        <f t="shared" si="6"/>
        <v>Richard Porthouse</v>
      </c>
      <c r="D158" s="16">
        <v>638.91999999999996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24"/>
      <c r="U158" s="25"/>
      <c r="V158" s="17">
        <v>19.63</v>
      </c>
      <c r="W158" s="17"/>
      <c r="X158" s="22">
        <v>2.5</v>
      </c>
      <c r="Y158" s="15">
        <f t="shared" si="7"/>
        <v>661.05</v>
      </c>
      <c r="Z158" s="13">
        <v>43617</v>
      </c>
      <c r="AA158" s="15">
        <f t="shared" si="8"/>
        <v>661.05</v>
      </c>
    </row>
    <row r="159" spans="1:27" ht="14" x14ac:dyDescent="0.3">
      <c r="A159" s="8" t="s">
        <v>93</v>
      </c>
      <c r="B159" s="8" t="s">
        <v>94</v>
      </c>
      <c r="C159" s="8" t="str">
        <f t="shared" si="6"/>
        <v>Lynne Proudlock</v>
      </c>
      <c r="D159" s="16">
        <v>638.91999999999996</v>
      </c>
      <c r="E159" s="17">
        <v>504.42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24"/>
      <c r="U159" s="25">
        <v>14.99</v>
      </c>
      <c r="V159" s="17">
        <v>19.63</v>
      </c>
      <c r="W159" s="17"/>
      <c r="X159" s="22"/>
      <c r="Y159" s="15">
        <f t="shared" si="7"/>
        <v>1177.96</v>
      </c>
      <c r="Z159" s="13">
        <v>43617</v>
      </c>
      <c r="AA159" s="15">
        <f t="shared" si="8"/>
        <v>1177.96</v>
      </c>
    </row>
    <row r="160" spans="1:27" ht="14" x14ac:dyDescent="0.3">
      <c r="A160" s="8" t="s">
        <v>95</v>
      </c>
      <c r="B160" s="8" t="s">
        <v>96</v>
      </c>
      <c r="C160" s="8" t="str">
        <f t="shared" si="6"/>
        <v>Olive Punchion</v>
      </c>
      <c r="D160" s="16">
        <v>638.91999999999996</v>
      </c>
      <c r="E160" s="17">
        <v>514.48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24"/>
      <c r="U160" s="25">
        <v>14.99</v>
      </c>
      <c r="V160" s="17">
        <v>19.63</v>
      </c>
      <c r="W160" s="17"/>
      <c r="X160" s="22"/>
      <c r="Y160" s="15">
        <f t="shared" si="7"/>
        <v>1188.0200000000002</v>
      </c>
      <c r="Z160" s="13">
        <v>43617</v>
      </c>
      <c r="AA160" s="15">
        <f t="shared" si="8"/>
        <v>1188.0200000000002</v>
      </c>
    </row>
    <row r="161" spans="1:27" ht="14" x14ac:dyDescent="0.3">
      <c r="A161" s="9" t="s">
        <v>97</v>
      </c>
      <c r="B161" s="9" t="s">
        <v>98</v>
      </c>
      <c r="C161" s="8" t="str">
        <f t="shared" si="6"/>
        <v>Doreen Purvis</v>
      </c>
      <c r="D161" s="16">
        <v>638.91999999999996</v>
      </c>
      <c r="E161" s="16">
        <v>426</v>
      </c>
      <c r="F161" s="17"/>
      <c r="G161" s="17"/>
      <c r="H161" s="17">
        <v>20.100000000000001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21"/>
      <c r="W161" s="17"/>
      <c r="X161" s="22">
        <v>2.5</v>
      </c>
      <c r="Y161" s="15">
        <f t="shared" si="7"/>
        <v>1087.52</v>
      </c>
      <c r="Z161" s="13">
        <v>43617</v>
      </c>
      <c r="AA161" s="15">
        <f t="shared" si="8"/>
        <v>1087.52</v>
      </c>
    </row>
    <row r="162" spans="1:27" ht="14" x14ac:dyDescent="0.3">
      <c r="A162" s="8" t="s">
        <v>99</v>
      </c>
      <c r="B162" s="8" t="s">
        <v>100</v>
      </c>
      <c r="C162" s="8" t="str">
        <f t="shared" si="6"/>
        <v>Keith Roberts</v>
      </c>
      <c r="D162" s="16">
        <v>638.91999999999996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22"/>
      <c r="Y162" s="15">
        <f t="shared" si="7"/>
        <v>638.91999999999996</v>
      </c>
      <c r="Z162" s="13">
        <v>43617</v>
      </c>
      <c r="AA162" s="15">
        <f t="shared" si="8"/>
        <v>638.91999999999996</v>
      </c>
    </row>
    <row r="163" spans="1:27" ht="14" x14ac:dyDescent="0.3">
      <c r="A163" s="8" t="s">
        <v>101</v>
      </c>
      <c r="B163" s="8" t="s">
        <v>22</v>
      </c>
      <c r="C163" s="8" t="str">
        <f t="shared" si="6"/>
        <v>John Robertson</v>
      </c>
      <c r="D163" s="16">
        <v>638.91999999999996</v>
      </c>
      <c r="E163" s="17">
        <v>213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23"/>
      <c r="W163" s="17"/>
      <c r="X163" s="22"/>
      <c r="Y163" s="15">
        <f t="shared" si="7"/>
        <v>851.92</v>
      </c>
      <c r="Z163" s="13">
        <v>43617</v>
      </c>
      <c r="AA163" s="15">
        <f t="shared" si="8"/>
        <v>851.92</v>
      </c>
    </row>
    <row r="164" spans="1:27" ht="14" x14ac:dyDescent="0.3">
      <c r="A164" s="8" t="s">
        <v>102</v>
      </c>
      <c r="B164" s="8" t="s">
        <v>53</v>
      </c>
      <c r="C164" s="8" t="str">
        <f t="shared" si="6"/>
        <v>James Sewell</v>
      </c>
      <c r="D164" s="16">
        <v>638.91999999999996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24"/>
      <c r="U164" s="25">
        <v>14.99</v>
      </c>
      <c r="V164" s="17">
        <v>19.63</v>
      </c>
      <c r="W164" s="17"/>
      <c r="X164" s="22">
        <v>2.5</v>
      </c>
      <c r="Y164" s="15">
        <f t="shared" si="7"/>
        <v>676.04</v>
      </c>
      <c r="Z164" s="13">
        <v>43617</v>
      </c>
      <c r="AA164" s="15">
        <f t="shared" si="8"/>
        <v>676.04</v>
      </c>
    </row>
    <row r="165" spans="1:27" ht="14" x14ac:dyDescent="0.3">
      <c r="A165" s="9" t="s">
        <v>103</v>
      </c>
      <c r="B165" s="9" t="s">
        <v>70</v>
      </c>
      <c r="C165" s="8" t="str">
        <f t="shared" si="6"/>
        <v>Alan Smith</v>
      </c>
      <c r="D165" s="16">
        <v>638.91999999999996</v>
      </c>
      <c r="E165" s="16">
        <v>639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24"/>
      <c r="U165" s="25">
        <v>14.99</v>
      </c>
      <c r="V165" s="17"/>
      <c r="W165" s="17"/>
      <c r="X165" s="22">
        <v>2.5</v>
      </c>
      <c r="Y165" s="15">
        <f t="shared" si="7"/>
        <v>1295.4100000000001</v>
      </c>
      <c r="Z165" s="13">
        <v>43617</v>
      </c>
      <c r="AA165" s="15">
        <f t="shared" si="8"/>
        <v>1295.4100000000001</v>
      </c>
    </row>
    <row r="166" spans="1:27" ht="14" x14ac:dyDescent="0.3">
      <c r="A166" s="9" t="s">
        <v>103</v>
      </c>
      <c r="B166" s="9" t="s">
        <v>104</v>
      </c>
      <c r="C166" s="8" t="str">
        <f t="shared" si="6"/>
        <v>Moira Smith</v>
      </c>
      <c r="D166" s="16">
        <v>638.91999999999996</v>
      </c>
      <c r="E166" s="16">
        <v>1020.08</v>
      </c>
      <c r="F166" s="17"/>
      <c r="G166" s="17"/>
      <c r="H166" s="17">
        <v>39.6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21"/>
      <c r="W166" s="17"/>
      <c r="X166" s="22">
        <v>2.5</v>
      </c>
      <c r="Y166" s="15">
        <f t="shared" si="7"/>
        <v>1701.1</v>
      </c>
      <c r="Z166" s="13">
        <v>43617</v>
      </c>
      <c r="AA166" s="15">
        <f t="shared" si="8"/>
        <v>1701.1</v>
      </c>
    </row>
    <row r="167" spans="1:27" ht="14" x14ac:dyDescent="0.3">
      <c r="A167" s="8" t="s">
        <v>105</v>
      </c>
      <c r="B167" s="8" t="s">
        <v>107</v>
      </c>
      <c r="C167" s="8" t="str">
        <f t="shared" si="6"/>
        <v>Sheila Stephenson</v>
      </c>
      <c r="D167" s="16">
        <v>638.91999999999996</v>
      </c>
      <c r="E167" s="17">
        <v>426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23"/>
      <c r="W167" s="17"/>
      <c r="X167" s="22">
        <v>2.5</v>
      </c>
      <c r="Y167" s="15">
        <f t="shared" si="7"/>
        <v>1067.42</v>
      </c>
      <c r="Z167" s="13">
        <v>43617</v>
      </c>
      <c r="AA167" s="15">
        <f t="shared" si="8"/>
        <v>1067.42</v>
      </c>
    </row>
    <row r="168" spans="1:27" ht="14" x14ac:dyDescent="0.3">
      <c r="A168" s="8" t="s">
        <v>108</v>
      </c>
      <c r="B168" s="8" t="s">
        <v>109</v>
      </c>
      <c r="C168" s="8" t="str">
        <f t="shared" si="6"/>
        <v>Alison Strike</v>
      </c>
      <c r="D168" s="16">
        <v>638.91999999999996</v>
      </c>
      <c r="E168" s="17">
        <v>426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24"/>
      <c r="U168" s="25"/>
      <c r="V168" s="17">
        <v>21.76</v>
      </c>
      <c r="W168" s="17"/>
      <c r="X168" s="22"/>
      <c r="Y168" s="15">
        <f t="shared" si="7"/>
        <v>1086.68</v>
      </c>
      <c r="Z168" s="13">
        <v>43617</v>
      </c>
      <c r="AA168" s="15">
        <f t="shared" si="8"/>
        <v>1086.68</v>
      </c>
    </row>
    <row r="169" spans="1:27" ht="14" x14ac:dyDescent="0.3">
      <c r="A169" s="8" t="s">
        <v>110</v>
      </c>
      <c r="B169" s="8" t="s">
        <v>111</v>
      </c>
      <c r="C169" s="8" t="str">
        <f t="shared" si="6"/>
        <v>Judith Taylor</v>
      </c>
      <c r="D169" s="16">
        <v>638.91999999999996</v>
      </c>
      <c r="E169" s="17">
        <v>213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21"/>
      <c r="W169" s="17"/>
      <c r="X169" s="22"/>
      <c r="Y169" s="15">
        <f t="shared" si="7"/>
        <v>851.92</v>
      </c>
      <c r="Z169" s="13">
        <v>43617</v>
      </c>
      <c r="AA169" s="15">
        <f t="shared" si="8"/>
        <v>851.92</v>
      </c>
    </row>
    <row r="170" spans="1:27" ht="14" x14ac:dyDescent="0.3">
      <c r="A170" s="8" t="s">
        <v>112</v>
      </c>
      <c r="B170" s="8" t="s">
        <v>113</v>
      </c>
      <c r="C170" s="8" t="str">
        <f t="shared" si="6"/>
        <v>Glen Thompson</v>
      </c>
      <c r="D170" s="16">
        <v>638.91999999999996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22"/>
      <c r="Y170" s="15">
        <f t="shared" si="7"/>
        <v>638.91999999999996</v>
      </c>
      <c r="Z170" s="13">
        <v>43617</v>
      </c>
      <c r="AA170" s="15">
        <f t="shared" si="8"/>
        <v>638.91999999999996</v>
      </c>
    </row>
    <row r="171" spans="1:27" ht="14" x14ac:dyDescent="0.3">
      <c r="A171" s="8" t="s">
        <v>114</v>
      </c>
      <c r="B171" s="8" t="s">
        <v>115</v>
      </c>
      <c r="C171" s="8" t="str">
        <f t="shared" si="6"/>
        <v>Susan Traynor</v>
      </c>
      <c r="D171" s="16">
        <v>638.91999999999996</v>
      </c>
      <c r="E171" s="17">
        <v>426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23"/>
      <c r="W171" s="17"/>
      <c r="X171" s="22"/>
      <c r="Y171" s="15">
        <f t="shared" si="7"/>
        <v>1064.92</v>
      </c>
      <c r="Z171" s="13">
        <v>43617</v>
      </c>
      <c r="AA171" s="15">
        <f t="shared" si="8"/>
        <v>1064.92</v>
      </c>
    </row>
    <row r="172" spans="1:27" ht="14" x14ac:dyDescent="0.3">
      <c r="A172" s="8" t="s">
        <v>116</v>
      </c>
      <c r="B172" s="8" t="s">
        <v>63</v>
      </c>
      <c r="C172" s="8" t="str">
        <f t="shared" si="6"/>
        <v>Anne Walsh</v>
      </c>
      <c r="D172" s="16">
        <v>638.91999999999996</v>
      </c>
      <c r="E172" s="17">
        <v>639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24"/>
      <c r="U172" s="25">
        <v>14.99</v>
      </c>
      <c r="V172" s="17">
        <v>19.63</v>
      </c>
      <c r="W172" s="17"/>
      <c r="X172" s="22">
        <v>2.5</v>
      </c>
      <c r="Y172" s="15">
        <f t="shared" si="7"/>
        <v>1315.0400000000002</v>
      </c>
      <c r="Z172" s="13">
        <v>43617</v>
      </c>
      <c r="AA172" s="15">
        <f t="shared" si="8"/>
        <v>1315.0400000000002</v>
      </c>
    </row>
    <row r="173" spans="1:27" ht="14" x14ac:dyDescent="0.3">
      <c r="A173" s="9" t="s">
        <v>116</v>
      </c>
      <c r="B173" s="9" t="s">
        <v>117</v>
      </c>
      <c r="C173" s="8" t="str">
        <f t="shared" si="6"/>
        <v>Mark Walsh</v>
      </c>
      <c r="D173" s="16">
        <v>638.91999999999996</v>
      </c>
      <c r="E173" s="16">
        <v>1020.08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21"/>
      <c r="W173" s="17"/>
      <c r="X173" s="22"/>
      <c r="Y173" s="15">
        <f t="shared" si="7"/>
        <v>1659</v>
      </c>
      <c r="Z173" s="13">
        <v>43617</v>
      </c>
      <c r="AA173" s="15">
        <f t="shared" si="8"/>
        <v>1659</v>
      </c>
    </row>
    <row r="174" spans="1:27" ht="14" x14ac:dyDescent="0.3">
      <c r="A174" s="8" t="s">
        <v>118</v>
      </c>
      <c r="B174" s="8" t="s">
        <v>119</v>
      </c>
      <c r="C174" s="8" t="str">
        <f t="shared" si="6"/>
        <v>Joyce Welsh</v>
      </c>
      <c r="D174" s="16">
        <v>638.91999999999996</v>
      </c>
      <c r="E174" s="17">
        <v>426</v>
      </c>
      <c r="F174" s="17"/>
      <c r="G174" s="17"/>
      <c r="H174" s="17"/>
      <c r="I174" s="17">
        <v>170.72</v>
      </c>
      <c r="J174" s="17"/>
      <c r="K174" s="17"/>
      <c r="L174" s="17"/>
      <c r="M174" s="17"/>
      <c r="N174" s="17"/>
      <c r="O174" s="17"/>
      <c r="P174" s="17"/>
      <c r="Q174" s="17">
        <v>75</v>
      </c>
      <c r="R174" s="17">
        <v>179.4</v>
      </c>
      <c r="S174" s="17"/>
      <c r="T174" s="17"/>
      <c r="U174" s="17">
        <v>14.99</v>
      </c>
      <c r="V174" s="17"/>
      <c r="W174" s="17"/>
      <c r="X174" s="22"/>
      <c r="Y174" s="15">
        <f t="shared" si="7"/>
        <v>1505.0300000000002</v>
      </c>
      <c r="Z174" s="13">
        <v>43617</v>
      </c>
      <c r="AA174" s="15">
        <f t="shared" si="8"/>
        <v>1505.0300000000002</v>
      </c>
    </row>
    <row r="175" spans="1:27" ht="14" x14ac:dyDescent="0.3">
      <c r="A175" s="8" t="s">
        <v>120</v>
      </c>
      <c r="B175" s="8" t="s">
        <v>121</v>
      </c>
      <c r="C175" s="8" t="str">
        <f t="shared" si="6"/>
        <v>Joseph West</v>
      </c>
      <c r="D175" s="16">
        <v>638.91999999999996</v>
      </c>
      <c r="E175" s="17">
        <v>213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>
        <v>19.63</v>
      </c>
      <c r="W175" s="17"/>
      <c r="X175" s="22"/>
      <c r="Y175" s="15">
        <f t="shared" si="7"/>
        <v>871.55</v>
      </c>
      <c r="Z175" s="13">
        <v>43617</v>
      </c>
      <c r="AA175" s="15">
        <f t="shared" si="8"/>
        <v>871.55</v>
      </c>
    </row>
    <row r="176" spans="1:27" ht="12.5" x14ac:dyDescent="0.25">
      <c r="A176" s="8" t="s">
        <v>19</v>
      </c>
      <c r="B176" s="8" t="s">
        <v>20</v>
      </c>
      <c r="C176" s="8" t="str">
        <f t="shared" si="6"/>
        <v>Joe Amar</v>
      </c>
      <c r="D176" s="16">
        <v>638.91999999999996</v>
      </c>
      <c r="E176" s="17">
        <v>426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5">
        <f t="shared" si="7"/>
        <v>1064.92</v>
      </c>
      <c r="Z176" s="13">
        <v>43647</v>
      </c>
      <c r="AA176" s="15">
        <f t="shared" si="8"/>
        <v>1064.92</v>
      </c>
    </row>
    <row r="177" spans="1:27" ht="12.5" x14ac:dyDescent="0.25">
      <c r="A177" s="8" t="s">
        <v>21</v>
      </c>
      <c r="B177" s="8" t="s">
        <v>22</v>
      </c>
      <c r="C177" s="8" t="str">
        <f t="shared" si="6"/>
        <v>John Anglin</v>
      </c>
      <c r="D177" s="16">
        <v>638.91999999999996</v>
      </c>
      <c r="E177" s="17">
        <v>1020.08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5">
        <f t="shared" si="7"/>
        <v>1659</v>
      </c>
      <c r="Z177" s="13">
        <v>43647</v>
      </c>
      <c r="AA177" s="15">
        <f t="shared" si="8"/>
        <v>1659</v>
      </c>
    </row>
    <row r="178" spans="1:27" ht="12.5" x14ac:dyDescent="0.25">
      <c r="A178" s="8" t="s">
        <v>23</v>
      </c>
      <c r="B178" s="8" t="s">
        <v>24</v>
      </c>
      <c r="C178" s="8" t="str">
        <f t="shared" si="6"/>
        <v>Joan Atkinson</v>
      </c>
      <c r="D178" s="16">
        <v>638.91999999999996</v>
      </c>
      <c r="E178" s="17">
        <v>1020.08</v>
      </c>
      <c r="F178" s="17"/>
      <c r="G178" s="17"/>
      <c r="H178" s="17"/>
      <c r="I178" s="17">
        <v>183.07</v>
      </c>
      <c r="J178" s="17">
        <v>294.75</v>
      </c>
      <c r="K178" s="17"/>
      <c r="L178" s="17">
        <v>20.3</v>
      </c>
      <c r="M178" s="17"/>
      <c r="N178" s="17"/>
      <c r="O178" s="17"/>
      <c r="P178" s="17"/>
      <c r="Q178" s="17">
        <v>179</v>
      </c>
      <c r="R178" s="17"/>
      <c r="S178" s="17"/>
      <c r="T178" s="17"/>
      <c r="U178" s="25"/>
      <c r="V178" s="17">
        <v>21.76</v>
      </c>
      <c r="W178" s="17"/>
      <c r="X178" s="17">
        <v>2.5</v>
      </c>
      <c r="Y178" s="15">
        <f t="shared" si="7"/>
        <v>2360.38</v>
      </c>
      <c r="Z178" s="13">
        <v>43647</v>
      </c>
      <c r="AA178" s="15">
        <f t="shared" si="8"/>
        <v>2360.38</v>
      </c>
    </row>
    <row r="179" spans="1:27" ht="12.5" x14ac:dyDescent="0.25">
      <c r="A179" s="8" t="s">
        <v>25</v>
      </c>
      <c r="B179" s="8" t="s">
        <v>26</v>
      </c>
      <c r="C179" s="8" t="str">
        <f t="shared" si="6"/>
        <v>Joanne Bell</v>
      </c>
      <c r="D179" s="16">
        <v>638.91999999999996</v>
      </c>
      <c r="E179" s="17">
        <v>213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25">
        <v>14.99</v>
      </c>
      <c r="V179" s="17">
        <v>19.63</v>
      </c>
      <c r="W179" s="17"/>
      <c r="X179" s="17"/>
      <c r="Y179" s="15">
        <f t="shared" si="7"/>
        <v>886.54</v>
      </c>
      <c r="Z179" s="13">
        <v>43647</v>
      </c>
      <c r="AA179" s="15">
        <f t="shared" si="8"/>
        <v>886.54</v>
      </c>
    </row>
    <row r="180" spans="1:27" ht="12.5" x14ac:dyDescent="0.25">
      <c r="A180" s="8" t="s">
        <v>27</v>
      </c>
      <c r="B180" s="8" t="s">
        <v>28</v>
      </c>
      <c r="C180" s="8" t="str">
        <f t="shared" si="6"/>
        <v>Peter Boyack</v>
      </c>
      <c r="D180" s="16">
        <v>638.91999999999996</v>
      </c>
      <c r="E180" s="17">
        <v>213</v>
      </c>
      <c r="F180" s="17">
        <v>81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25">
        <v>14.99</v>
      </c>
      <c r="V180" s="17">
        <v>21.76</v>
      </c>
      <c r="W180" s="17"/>
      <c r="X180" s="17">
        <v>2.5</v>
      </c>
      <c r="Y180" s="15">
        <f t="shared" si="7"/>
        <v>972.17</v>
      </c>
      <c r="Z180" s="13">
        <v>43647</v>
      </c>
      <c r="AA180" s="15">
        <f t="shared" si="8"/>
        <v>972.17</v>
      </c>
    </row>
    <row r="181" spans="1:27" ht="12.5" x14ac:dyDescent="0.25">
      <c r="A181" s="8" t="s">
        <v>29</v>
      </c>
      <c r="B181" s="8" t="s">
        <v>30</v>
      </c>
      <c r="C181" s="8" t="str">
        <f t="shared" si="6"/>
        <v>William Brady</v>
      </c>
      <c r="D181" s="16">
        <v>638.91999999999996</v>
      </c>
      <c r="E181" s="17">
        <v>639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25"/>
      <c r="V181" s="17">
        <v>19.63</v>
      </c>
      <c r="W181" s="17"/>
      <c r="X181" s="17">
        <v>2.5</v>
      </c>
      <c r="Y181" s="15">
        <f t="shared" si="7"/>
        <v>1300.0500000000002</v>
      </c>
      <c r="Z181" s="13">
        <v>43647</v>
      </c>
      <c r="AA181" s="15">
        <f t="shared" si="8"/>
        <v>1300.0500000000002</v>
      </c>
    </row>
    <row r="182" spans="1:27" ht="12.5" x14ac:dyDescent="0.25">
      <c r="A182" s="8" t="s">
        <v>31</v>
      </c>
      <c r="B182" s="8" t="s">
        <v>32</v>
      </c>
      <c r="C182" s="8" t="str">
        <f t="shared" si="6"/>
        <v>Jane Carter</v>
      </c>
      <c r="D182" s="16">
        <v>638.91999999999996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5">
        <f t="shared" si="7"/>
        <v>638.91999999999996</v>
      </c>
      <c r="Z182" s="13">
        <v>43647</v>
      </c>
      <c r="AA182" s="15">
        <f t="shared" si="8"/>
        <v>638.91999999999996</v>
      </c>
    </row>
    <row r="183" spans="1:27" ht="12.5" x14ac:dyDescent="0.25">
      <c r="A183" s="8" t="s">
        <v>37</v>
      </c>
      <c r="B183" s="8" t="s">
        <v>38</v>
      </c>
      <c r="C183" s="8" t="str">
        <f t="shared" si="6"/>
        <v>Stephen Dean</v>
      </c>
      <c r="D183" s="16">
        <v>638.91999999999996</v>
      </c>
      <c r="E183" s="17">
        <v>213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5">
        <f t="shared" si="7"/>
        <v>851.92</v>
      </c>
      <c r="Z183" s="13">
        <v>43647</v>
      </c>
      <c r="AA183" s="15">
        <f t="shared" si="8"/>
        <v>851.92</v>
      </c>
    </row>
    <row r="184" spans="1:27" ht="12.5" x14ac:dyDescent="0.25">
      <c r="A184" s="8" t="s">
        <v>39</v>
      </c>
      <c r="B184" s="8" t="s">
        <v>40</v>
      </c>
      <c r="C184" s="8" t="str">
        <f t="shared" si="6"/>
        <v>Norman Dick</v>
      </c>
      <c r="D184" s="16">
        <v>638.91999999999996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25">
        <v>14.99</v>
      </c>
      <c r="V184" s="17">
        <v>19.63</v>
      </c>
      <c r="W184" s="17"/>
      <c r="X184" s="17">
        <v>2.5</v>
      </c>
      <c r="Y184" s="15">
        <f t="shared" si="7"/>
        <v>676.04</v>
      </c>
      <c r="Z184" s="13">
        <v>43647</v>
      </c>
      <c r="AA184" s="15">
        <f t="shared" si="8"/>
        <v>676.04</v>
      </c>
    </row>
    <row r="185" spans="1:27" ht="12.5" x14ac:dyDescent="0.25">
      <c r="A185" s="8" t="s">
        <v>41</v>
      </c>
      <c r="B185" s="8" t="s">
        <v>42</v>
      </c>
      <c r="C185" s="8" t="str">
        <f t="shared" si="6"/>
        <v>Robert Dix</v>
      </c>
      <c r="D185" s="16">
        <v>638.91999999999996</v>
      </c>
      <c r="E185" s="17">
        <v>852.17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25"/>
      <c r="V185" s="17">
        <v>19.63</v>
      </c>
      <c r="W185" s="17"/>
      <c r="X185" s="17">
        <v>3.04</v>
      </c>
      <c r="Y185" s="15">
        <f t="shared" si="7"/>
        <v>1513.76</v>
      </c>
      <c r="Z185" s="13">
        <v>43647</v>
      </c>
      <c r="AA185" s="15">
        <f t="shared" si="8"/>
        <v>1513.76</v>
      </c>
    </row>
    <row r="186" spans="1:27" ht="12.5" x14ac:dyDescent="0.25">
      <c r="A186" s="8" t="s">
        <v>43</v>
      </c>
      <c r="B186" s="8" t="s">
        <v>44</v>
      </c>
      <c r="C186" s="8" t="str">
        <f t="shared" si="6"/>
        <v>Tracey Dixon</v>
      </c>
      <c r="D186" s="16">
        <v>638.91999999999996</v>
      </c>
      <c r="E186" s="17">
        <v>1491.17</v>
      </c>
      <c r="F186" s="17">
        <v>42.65</v>
      </c>
      <c r="G186" s="17">
        <v>6.5</v>
      </c>
      <c r="H186" s="17"/>
      <c r="I186" s="17"/>
      <c r="J186" s="17"/>
      <c r="K186" s="17"/>
      <c r="L186" s="17">
        <v>45.3</v>
      </c>
      <c r="M186" s="17"/>
      <c r="N186" s="17"/>
      <c r="O186" s="17"/>
      <c r="P186" s="17"/>
      <c r="Q186" s="17"/>
      <c r="R186" s="17"/>
      <c r="S186" s="17"/>
      <c r="T186" s="17"/>
      <c r="U186" s="25">
        <v>14.99</v>
      </c>
      <c r="V186" s="17">
        <v>19.63</v>
      </c>
      <c r="W186" s="17"/>
      <c r="X186" s="17"/>
      <c r="Y186" s="15">
        <f t="shared" si="7"/>
        <v>2259.1600000000003</v>
      </c>
      <c r="Z186" s="13">
        <v>43647</v>
      </c>
      <c r="AA186" s="15">
        <f t="shared" si="8"/>
        <v>2259.1600000000003</v>
      </c>
    </row>
    <row r="187" spans="1:27" ht="12.5" x14ac:dyDescent="0.25">
      <c r="A187" s="8" t="s">
        <v>45</v>
      </c>
      <c r="B187" s="8" t="s">
        <v>46</v>
      </c>
      <c r="C187" s="8" t="str">
        <f t="shared" si="6"/>
        <v>Alexander Donaldson</v>
      </c>
      <c r="D187" s="16">
        <v>638.91999999999996</v>
      </c>
      <c r="E187" s="17">
        <v>514.48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25">
        <v>14.99</v>
      </c>
      <c r="V187" s="17">
        <v>21.76</v>
      </c>
      <c r="W187" s="17"/>
      <c r="X187" s="17">
        <v>2.5</v>
      </c>
      <c r="Y187" s="15">
        <f t="shared" si="7"/>
        <v>1192.6500000000001</v>
      </c>
      <c r="Z187" s="13">
        <v>43647</v>
      </c>
      <c r="AA187" s="15">
        <f t="shared" si="8"/>
        <v>1192.6500000000001</v>
      </c>
    </row>
    <row r="188" spans="1:27" ht="12.5" x14ac:dyDescent="0.25">
      <c r="A188" s="8" t="s">
        <v>47</v>
      </c>
      <c r="B188" s="8" t="s">
        <v>48</v>
      </c>
      <c r="C188" s="8" t="str">
        <f t="shared" si="6"/>
        <v>Sarah Duncan</v>
      </c>
      <c r="D188" s="16">
        <v>638.91999999999996</v>
      </c>
      <c r="E188" s="17">
        <v>426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5">
        <f t="shared" si="7"/>
        <v>1064.92</v>
      </c>
      <c r="Z188" s="13">
        <v>43647</v>
      </c>
      <c r="AA188" s="15">
        <f t="shared" si="8"/>
        <v>1064.92</v>
      </c>
    </row>
    <row r="189" spans="1:27" ht="12.5" x14ac:dyDescent="0.25">
      <c r="A189" s="8" t="s">
        <v>49</v>
      </c>
      <c r="B189" s="8" t="s">
        <v>50</v>
      </c>
      <c r="C189" s="8" t="str">
        <f t="shared" si="6"/>
        <v>Adam Ellison</v>
      </c>
      <c r="D189" s="16">
        <v>638.91999999999996</v>
      </c>
      <c r="E189" s="17">
        <v>426</v>
      </c>
      <c r="F189" s="17"/>
      <c r="G189" s="17"/>
      <c r="H189" s="17"/>
      <c r="I189" s="17">
        <v>334.76</v>
      </c>
      <c r="J189" s="17"/>
      <c r="K189" s="17"/>
      <c r="L189" s="17"/>
      <c r="M189" s="17"/>
      <c r="N189" s="17"/>
      <c r="O189" s="17"/>
      <c r="P189" s="17"/>
      <c r="Q189" s="17">
        <v>249.95</v>
      </c>
      <c r="R189" s="17">
        <v>116.1</v>
      </c>
      <c r="S189" s="17"/>
      <c r="T189" s="17"/>
      <c r="U189" s="17"/>
      <c r="V189" s="17"/>
      <c r="W189" s="17"/>
      <c r="X189" s="17"/>
      <c r="Y189" s="15">
        <f t="shared" si="7"/>
        <v>1765.73</v>
      </c>
      <c r="Z189" s="13">
        <v>43647</v>
      </c>
      <c r="AA189" s="15">
        <f t="shared" si="8"/>
        <v>1765.73</v>
      </c>
    </row>
    <row r="190" spans="1:27" ht="12.5" x14ac:dyDescent="0.25">
      <c r="A190" s="9" t="s">
        <v>51</v>
      </c>
      <c r="B190" s="9" t="s">
        <v>123</v>
      </c>
      <c r="C190" s="8" t="str">
        <f t="shared" si="6"/>
        <v>Wilf Flynn</v>
      </c>
      <c r="D190" s="16">
        <v>638.91999999999996</v>
      </c>
      <c r="E190" s="16">
        <v>514.48</v>
      </c>
      <c r="F190" s="17"/>
      <c r="G190" s="17"/>
      <c r="H190" s="17">
        <v>0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25"/>
      <c r="V190" s="17">
        <v>19.63</v>
      </c>
      <c r="W190" s="17"/>
      <c r="X190" s="17">
        <v>2.5</v>
      </c>
      <c r="Y190" s="15">
        <f t="shared" si="7"/>
        <v>1175.5300000000002</v>
      </c>
      <c r="Z190" s="13">
        <v>43647</v>
      </c>
      <c r="AA190" s="15">
        <f t="shared" si="8"/>
        <v>1175.5300000000002</v>
      </c>
    </row>
    <row r="191" spans="1:27" ht="12.5" x14ac:dyDescent="0.25">
      <c r="A191" s="8" t="s">
        <v>52</v>
      </c>
      <c r="B191" s="8" t="s">
        <v>53</v>
      </c>
      <c r="C191" s="8" t="str">
        <f t="shared" si="6"/>
        <v>James Foreman</v>
      </c>
      <c r="D191" s="16">
        <v>638.91999999999996</v>
      </c>
      <c r="E191" s="17">
        <v>639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25"/>
      <c r="V191" s="17">
        <v>19.63</v>
      </c>
      <c r="W191" s="17"/>
      <c r="X191" s="17">
        <v>2.5</v>
      </c>
      <c r="Y191" s="15">
        <f t="shared" si="7"/>
        <v>1300.0500000000002</v>
      </c>
      <c r="Z191" s="13">
        <v>43647</v>
      </c>
      <c r="AA191" s="15">
        <f t="shared" si="8"/>
        <v>1300.0500000000002</v>
      </c>
    </row>
    <row r="192" spans="1:27" ht="12.5" x14ac:dyDescent="0.25">
      <c r="A192" s="8" t="s">
        <v>54</v>
      </c>
      <c r="B192" s="8" t="s">
        <v>55</v>
      </c>
      <c r="C192" s="8" t="str">
        <f t="shared" si="6"/>
        <v>David Francis</v>
      </c>
      <c r="D192" s="16">
        <v>638.91999999999996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5">
        <f t="shared" si="7"/>
        <v>638.91999999999996</v>
      </c>
      <c r="Z192" s="13">
        <v>43647</v>
      </c>
      <c r="AA192" s="15">
        <f t="shared" si="8"/>
        <v>638.91999999999996</v>
      </c>
    </row>
    <row r="193" spans="1:27" ht="12.5" x14ac:dyDescent="0.25">
      <c r="A193" s="8" t="s">
        <v>56</v>
      </c>
      <c r="B193" s="8" t="s">
        <v>57</v>
      </c>
      <c r="C193" s="8" t="str">
        <f t="shared" si="6"/>
        <v>Ernest Gibson</v>
      </c>
      <c r="D193" s="16">
        <v>638.91999999999996</v>
      </c>
      <c r="E193" s="17">
        <v>852.17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25"/>
      <c r="V193" s="17">
        <v>19.63</v>
      </c>
      <c r="W193" s="17"/>
      <c r="X193" s="17"/>
      <c r="Y193" s="15">
        <f t="shared" si="7"/>
        <v>1510.72</v>
      </c>
      <c r="Z193" s="13">
        <v>43647</v>
      </c>
      <c r="AA193" s="15">
        <f t="shared" si="8"/>
        <v>1510.72</v>
      </c>
    </row>
    <row r="194" spans="1:27" ht="12.5" x14ac:dyDescent="0.25">
      <c r="A194" s="8" t="s">
        <v>58</v>
      </c>
      <c r="B194" s="8" t="s">
        <v>59</v>
      </c>
      <c r="C194" s="8" t="str">
        <f t="shared" si="6"/>
        <v>Angela Hamilton</v>
      </c>
      <c r="D194" s="16">
        <v>638.91999999999996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5">
        <f t="shared" si="7"/>
        <v>638.91999999999996</v>
      </c>
      <c r="Z194" s="13">
        <v>43647</v>
      </c>
      <c r="AA194" s="15">
        <f t="shared" si="8"/>
        <v>638.91999999999996</v>
      </c>
    </row>
    <row r="195" spans="1:27" ht="12.5" x14ac:dyDescent="0.25">
      <c r="A195" s="8" t="s">
        <v>60</v>
      </c>
      <c r="B195" s="8" t="s">
        <v>61</v>
      </c>
      <c r="C195" s="8" t="str">
        <f t="shared" ref="C195:C258" si="9">CONCATENATE(B195," ",A195)</f>
        <v>Patricia Hay</v>
      </c>
      <c r="D195" s="16">
        <v>638.91999999999996</v>
      </c>
      <c r="E195" s="17">
        <v>426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>
        <v>2.5</v>
      </c>
      <c r="Y195" s="15">
        <f t="shared" ref="Y195:Y258" si="10">SUM(A195:X195)</f>
        <v>1067.42</v>
      </c>
      <c r="Z195" s="13">
        <v>43647</v>
      </c>
      <c r="AA195" s="15">
        <f t="shared" ref="AA195:AA258" si="11">SUM(D195:X195)</f>
        <v>1067.42</v>
      </c>
    </row>
    <row r="196" spans="1:27" ht="12.5" x14ac:dyDescent="0.25">
      <c r="A196" s="8" t="s">
        <v>62</v>
      </c>
      <c r="B196" s="8" t="s">
        <v>63</v>
      </c>
      <c r="C196" s="8" t="str">
        <f t="shared" si="9"/>
        <v>Anne Hetherington</v>
      </c>
      <c r="D196" s="16">
        <v>638.91999999999996</v>
      </c>
      <c r="E196" s="17">
        <v>639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25"/>
      <c r="V196" s="17"/>
      <c r="W196" s="17"/>
      <c r="X196" s="17">
        <v>2.5</v>
      </c>
      <c r="Y196" s="15">
        <f t="shared" si="10"/>
        <v>1280.42</v>
      </c>
      <c r="Z196" s="13">
        <v>43647</v>
      </c>
      <c r="AA196" s="15">
        <f t="shared" si="11"/>
        <v>1280.42</v>
      </c>
    </row>
    <row r="197" spans="1:27" ht="12.5" x14ac:dyDescent="0.25">
      <c r="A197" s="8" t="s">
        <v>64</v>
      </c>
      <c r="B197" s="8" t="s">
        <v>65</v>
      </c>
      <c r="C197" s="8" t="str">
        <f t="shared" si="9"/>
        <v>Gladys Hobson</v>
      </c>
      <c r="D197" s="16">
        <v>638.91999999999996</v>
      </c>
      <c r="E197" s="17">
        <v>274.25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>
        <v>2.5</v>
      </c>
      <c r="Y197" s="15">
        <f t="shared" si="10"/>
        <v>915.67</v>
      </c>
      <c r="Z197" s="13">
        <v>43647</v>
      </c>
      <c r="AA197" s="15">
        <f t="shared" si="11"/>
        <v>915.67</v>
      </c>
    </row>
    <row r="198" spans="1:27" ht="12.5" x14ac:dyDescent="0.25">
      <c r="A198" s="8" t="s">
        <v>68</v>
      </c>
      <c r="B198" s="8" t="s">
        <v>24</v>
      </c>
      <c r="C198" s="8" t="str">
        <f t="shared" si="9"/>
        <v>Joan Keegan</v>
      </c>
      <c r="D198" s="16">
        <v>638.91999999999996</v>
      </c>
      <c r="E198" s="17">
        <v>213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25"/>
      <c r="V198" s="17"/>
      <c r="W198" s="17"/>
      <c r="X198" s="17">
        <v>2.5</v>
      </c>
      <c r="Y198" s="15">
        <f t="shared" si="10"/>
        <v>854.42</v>
      </c>
      <c r="Z198" s="13">
        <v>43647</v>
      </c>
      <c r="AA198" s="15">
        <f t="shared" si="11"/>
        <v>854.42</v>
      </c>
    </row>
    <row r="199" spans="1:27" ht="12.5" x14ac:dyDescent="0.25">
      <c r="A199" s="8" t="s">
        <v>69</v>
      </c>
      <c r="B199" s="8" t="s">
        <v>70</v>
      </c>
      <c r="C199" s="8" t="str">
        <f t="shared" si="9"/>
        <v>Alan Kerr</v>
      </c>
      <c r="D199" s="16">
        <v>638.91999999999996</v>
      </c>
      <c r="E199" s="17">
        <v>1020.08</v>
      </c>
      <c r="F199" s="17"/>
      <c r="G199" s="17"/>
      <c r="H199" s="17"/>
      <c r="I199" s="17">
        <v>344.93</v>
      </c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25">
        <v>14.99</v>
      </c>
      <c r="V199" s="17">
        <v>19.63</v>
      </c>
      <c r="W199" s="17"/>
      <c r="X199" s="17"/>
      <c r="Y199" s="15">
        <f t="shared" si="10"/>
        <v>2038.5500000000002</v>
      </c>
      <c r="Z199" s="13">
        <v>43647</v>
      </c>
      <c r="AA199" s="15">
        <f t="shared" si="11"/>
        <v>2038.5500000000002</v>
      </c>
    </row>
    <row r="200" spans="1:27" ht="12.5" x14ac:dyDescent="0.25">
      <c r="A200" s="9" t="s">
        <v>71</v>
      </c>
      <c r="B200" s="9" t="s">
        <v>72</v>
      </c>
      <c r="C200" s="8" t="str">
        <f t="shared" si="9"/>
        <v>Geraldine Kilgour</v>
      </c>
      <c r="D200" s="16">
        <v>638.91999999999996</v>
      </c>
      <c r="E200" s="16">
        <v>639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5">
        <f t="shared" si="10"/>
        <v>1277.92</v>
      </c>
      <c r="Z200" s="13">
        <v>43647</v>
      </c>
      <c r="AA200" s="15">
        <f t="shared" si="11"/>
        <v>1277.92</v>
      </c>
    </row>
    <row r="201" spans="1:27" ht="12.5" x14ac:dyDescent="0.25">
      <c r="A201" s="8" t="s">
        <v>73</v>
      </c>
      <c r="B201" s="8" t="s">
        <v>74</v>
      </c>
      <c r="C201" s="8" t="str">
        <f t="shared" si="9"/>
        <v>Eileen Leask</v>
      </c>
      <c r="D201" s="16">
        <v>638.91999999999996</v>
      </c>
      <c r="E201" s="17">
        <v>852.17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25">
        <v>14.99</v>
      </c>
      <c r="V201" s="17">
        <v>19.63</v>
      </c>
      <c r="W201" s="17"/>
      <c r="X201" s="17">
        <v>2.5</v>
      </c>
      <c r="Y201" s="15">
        <f t="shared" si="10"/>
        <v>1528.21</v>
      </c>
      <c r="Z201" s="13">
        <v>43647</v>
      </c>
      <c r="AA201" s="15">
        <f t="shared" si="11"/>
        <v>1528.21</v>
      </c>
    </row>
    <row r="202" spans="1:27" ht="12.5" x14ac:dyDescent="0.25">
      <c r="A202" s="9" t="s">
        <v>75</v>
      </c>
      <c r="B202" s="9" t="s">
        <v>122</v>
      </c>
      <c r="C202" s="8" t="str">
        <f t="shared" si="9"/>
        <v>Ed Malcolm</v>
      </c>
      <c r="D202" s="16">
        <v>638.91999999999996</v>
      </c>
      <c r="E202" s="16">
        <v>1020.08</v>
      </c>
      <c r="F202" s="17">
        <v>27</v>
      </c>
      <c r="G202" s="17">
        <v>34.24</v>
      </c>
      <c r="H202" s="17"/>
      <c r="I202" s="17">
        <v>214.74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>
        <v>14.5</v>
      </c>
      <c r="T202" s="17"/>
      <c r="U202" s="25">
        <v>14.99</v>
      </c>
      <c r="V202" s="17">
        <v>8.89</v>
      </c>
      <c r="W202" s="17"/>
      <c r="X202" s="17"/>
      <c r="Y202" s="15">
        <f t="shared" si="10"/>
        <v>1973.3600000000001</v>
      </c>
      <c r="Z202" s="13">
        <v>43647</v>
      </c>
      <c r="AA202" s="15">
        <f t="shared" si="11"/>
        <v>1973.3600000000001</v>
      </c>
    </row>
    <row r="203" spans="1:27" ht="12.5" x14ac:dyDescent="0.25">
      <c r="A203" s="9" t="s">
        <v>75</v>
      </c>
      <c r="B203" s="9" t="s">
        <v>76</v>
      </c>
      <c r="C203" s="8" t="str">
        <f t="shared" si="9"/>
        <v>Iain Malcolm</v>
      </c>
      <c r="D203" s="16">
        <v>638.91999999999996</v>
      </c>
      <c r="E203" s="16">
        <v>2343.42</v>
      </c>
      <c r="F203" s="17"/>
      <c r="G203" s="17"/>
      <c r="H203" s="17"/>
      <c r="I203" s="34"/>
      <c r="J203" s="17"/>
      <c r="K203" s="17"/>
      <c r="L203" s="17"/>
      <c r="M203" s="17"/>
      <c r="N203" s="17"/>
      <c r="O203" s="17"/>
      <c r="P203" s="17"/>
      <c r="Q203" s="34"/>
      <c r="R203" s="34"/>
      <c r="S203" s="17"/>
      <c r="T203" s="17"/>
      <c r="U203" s="25"/>
      <c r="V203" s="17">
        <v>21.76</v>
      </c>
      <c r="W203" s="17"/>
      <c r="X203" s="17"/>
      <c r="Y203" s="15">
        <f t="shared" si="10"/>
        <v>3004.1000000000004</v>
      </c>
      <c r="Z203" s="13">
        <v>43647</v>
      </c>
      <c r="AA203" s="15">
        <f t="shared" si="11"/>
        <v>3004.1000000000004</v>
      </c>
    </row>
    <row r="204" spans="1:27" ht="12.5" x14ac:dyDescent="0.25">
      <c r="A204" s="8" t="s">
        <v>77</v>
      </c>
      <c r="B204" s="8" t="s">
        <v>79</v>
      </c>
      <c r="C204" s="8" t="str">
        <f t="shared" si="9"/>
        <v>Nancy Maxwell</v>
      </c>
      <c r="D204" s="16">
        <v>638.91999999999996</v>
      </c>
      <c r="E204" s="17">
        <v>1020.08</v>
      </c>
      <c r="F204" s="17">
        <v>4.95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25">
        <v>14.99</v>
      </c>
      <c r="V204" s="17">
        <v>19.63</v>
      </c>
      <c r="W204" s="17"/>
      <c r="X204" s="17">
        <v>2.5</v>
      </c>
      <c r="Y204" s="15">
        <f t="shared" si="10"/>
        <v>1701.0700000000002</v>
      </c>
      <c r="Z204" s="13">
        <v>43647</v>
      </c>
      <c r="AA204" s="15">
        <f t="shared" si="11"/>
        <v>1701.0700000000002</v>
      </c>
    </row>
    <row r="205" spans="1:27" ht="12.5" x14ac:dyDescent="0.25">
      <c r="A205" s="8" t="s">
        <v>77</v>
      </c>
      <c r="B205" s="8" t="s">
        <v>80</v>
      </c>
      <c r="C205" s="8" t="str">
        <f t="shared" si="9"/>
        <v>Neil Maxwell</v>
      </c>
      <c r="D205" s="16">
        <v>638.91999999999996</v>
      </c>
      <c r="E205" s="17">
        <v>639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25">
        <v>14.99</v>
      </c>
      <c r="V205" s="17">
        <v>19.63</v>
      </c>
      <c r="W205" s="17"/>
      <c r="X205" s="17"/>
      <c r="Y205" s="15">
        <f t="shared" si="10"/>
        <v>1312.5400000000002</v>
      </c>
      <c r="Z205" s="13">
        <v>43647</v>
      </c>
      <c r="AA205" s="15">
        <f t="shared" si="11"/>
        <v>1312.5400000000002</v>
      </c>
    </row>
    <row r="206" spans="1:27" ht="12.5" x14ac:dyDescent="0.25">
      <c r="A206" s="8" t="s">
        <v>81</v>
      </c>
      <c r="B206" s="8" t="s">
        <v>22</v>
      </c>
      <c r="C206" s="8" t="str">
        <f t="shared" si="9"/>
        <v>John McCabe</v>
      </c>
      <c r="D206" s="16">
        <v>638.91999999999996</v>
      </c>
      <c r="E206" s="17">
        <v>852.17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>
        <v>19.63</v>
      </c>
      <c r="W206" s="17"/>
      <c r="X206" s="17"/>
      <c r="Y206" s="15">
        <f t="shared" si="10"/>
        <v>1510.72</v>
      </c>
      <c r="Z206" s="13">
        <v>43647</v>
      </c>
      <c r="AA206" s="15">
        <f t="shared" si="11"/>
        <v>1510.72</v>
      </c>
    </row>
    <row r="207" spans="1:27" ht="12.5" x14ac:dyDescent="0.25">
      <c r="A207" s="8" t="s">
        <v>82</v>
      </c>
      <c r="B207" s="8" t="s">
        <v>83</v>
      </c>
      <c r="C207" s="8" t="str">
        <f t="shared" si="9"/>
        <v>Elizabeth McHugh</v>
      </c>
      <c r="D207" s="16">
        <v>638.91999999999996</v>
      </c>
      <c r="E207" s="17">
        <v>426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5">
        <f t="shared" si="10"/>
        <v>1064.92</v>
      </c>
      <c r="Z207" s="13">
        <v>43647</v>
      </c>
      <c r="AA207" s="15">
        <f t="shared" si="11"/>
        <v>1064.92</v>
      </c>
    </row>
    <row r="208" spans="1:27" ht="12.5" x14ac:dyDescent="0.25">
      <c r="A208" s="8" t="s">
        <v>85</v>
      </c>
      <c r="B208" s="8" t="s">
        <v>86</v>
      </c>
      <c r="C208" s="8" t="str">
        <f t="shared" si="9"/>
        <v>Jeffery Milburn</v>
      </c>
      <c r="D208" s="16">
        <v>638.91999999999996</v>
      </c>
      <c r="E208" s="17">
        <v>213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25">
        <v>14.99</v>
      </c>
      <c r="V208" s="17">
        <v>0</v>
      </c>
      <c r="W208" s="17"/>
      <c r="X208" s="17">
        <v>2.5</v>
      </c>
      <c r="Y208" s="15">
        <f t="shared" si="10"/>
        <v>869.41</v>
      </c>
      <c r="Z208" s="13">
        <v>43647</v>
      </c>
      <c r="AA208" s="15">
        <f t="shared" si="11"/>
        <v>869.41</v>
      </c>
    </row>
    <row r="209" spans="1:27" ht="12.5" x14ac:dyDescent="0.25">
      <c r="A209" s="8" t="s">
        <v>85</v>
      </c>
      <c r="B209" s="8" t="s">
        <v>87</v>
      </c>
      <c r="C209" s="8" t="str">
        <f t="shared" si="9"/>
        <v>Paul Milburn</v>
      </c>
      <c r="D209" s="16">
        <v>638.91999999999996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5">
        <f t="shared" si="10"/>
        <v>638.91999999999996</v>
      </c>
      <c r="Z209" s="13">
        <v>43647</v>
      </c>
      <c r="AA209" s="15">
        <f t="shared" si="11"/>
        <v>638.91999999999996</v>
      </c>
    </row>
    <row r="210" spans="1:27" ht="12.5" x14ac:dyDescent="0.25">
      <c r="A210" s="9" t="s">
        <v>88</v>
      </c>
      <c r="B210" s="9" t="s">
        <v>89</v>
      </c>
      <c r="C210" s="8" t="str">
        <f t="shared" si="9"/>
        <v>Margaret Peacock</v>
      </c>
      <c r="D210" s="16">
        <v>638.91999999999996</v>
      </c>
      <c r="E210" s="16">
        <v>514.48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>
        <v>14.99</v>
      </c>
      <c r="V210" s="17"/>
      <c r="W210" s="17"/>
      <c r="X210" s="17">
        <v>2.5</v>
      </c>
      <c r="Y210" s="15">
        <f t="shared" si="10"/>
        <v>1170.8900000000001</v>
      </c>
      <c r="Z210" s="13">
        <v>43647</v>
      </c>
      <c r="AA210" s="15">
        <f t="shared" si="11"/>
        <v>1170.8900000000001</v>
      </c>
    </row>
    <row r="211" spans="1:27" ht="12.5" x14ac:dyDescent="0.25">
      <c r="A211" s="8" t="s">
        <v>90</v>
      </c>
      <c r="B211" s="8" t="s">
        <v>53</v>
      </c>
      <c r="C211" s="8" t="str">
        <f t="shared" si="9"/>
        <v>James Perry</v>
      </c>
      <c r="D211" s="16">
        <v>638.91999999999996</v>
      </c>
      <c r="E211" s="17">
        <v>426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25"/>
      <c r="V211" s="17">
        <v>19.63</v>
      </c>
      <c r="W211" s="17"/>
      <c r="X211" s="17">
        <v>2.5</v>
      </c>
      <c r="Y211" s="15">
        <f t="shared" si="10"/>
        <v>1087.0500000000002</v>
      </c>
      <c r="Z211" s="13">
        <v>43647</v>
      </c>
      <c r="AA211" s="15">
        <f t="shared" si="11"/>
        <v>1087.0500000000002</v>
      </c>
    </row>
    <row r="212" spans="1:27" ht="12.5" x14ac:dyDescent="0.25">
      <c r="A212" s="8" t="s">
        <v>91</v>
      </c>
      <c r="B212" s="8" t="s">
        <v>92</v>
      </c>
      <c r="C212" s="8" t="str">
        <f t="shared" si="9"/>
        <v>Richard Porthouse</v>
      </c>
      <c r="D212" s="16">
        <v>638.91999999999996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25"/>
      <c r="V212" s="17">
        <v>19.63</v>
      </c>
      <c r="W212" s="17"/>
      <c r="X212" s="17">
        <v>2.5</v>
      </c>
      <c r="Y212" s="15">
        <f t="shared" si="10"/>
        <v>661.05</v>
      </c>
      <c r="Z212" s="13">
        <v>43647</v>
      </c>
      <c r="AA212" s="15">
        <f t="shared" si="11"/>
        <v>661.05</v>
      </c>
    </row>
    <row r="213" spans="1:27" ht="12.5" x14ac:dyDescent="0.25">
      <c r="A213" s="8" t="s">
        <v>93</v>
      </c>
      <c r="B213" s="8" t="s">
        <v>94</v>
      </c>
      <c r="C213" s="8" t="str">
        <f t="shared" si="9"/>
        <v>Lynne Proudlock</v>
      </c>
      <c r="D213" s="16">
        <v>638.91999999999996</v>
      </c>
      <c r="E213" s="17">
        <v>504.42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25">
        <v>14.99</v>
      </c>
      <c r="V213" s="17">
        <v>19.63</v>
      </c>
      <c r="W213" s="17"/>
      <c r="X213" s="17"/>
      <c r="Y213" s="15">
        <f t="shared" si="10"/>
        <v>1177.96</v>
      </c>
      <c r="Z213" s="13">
        <v>43647</v>
      </c>
      <c r="AA213" s="15">
        <f t="shared" si="11"/>
        <v>1177.96</v>
      </c>
    </row>
    <row r="214" spans="1:27" ht="12.5" x14ac:dyDescent="0.25">
      <c r="A214" s="8" t="s">
        <v>95</v>
      </c>
      <c r="B214" s="8" t="s">
        <v>96</v>
      </c>
      <c r="C214" s="8" t="str">
        <f t="shared" si="9"/>
        <v>Olive Punchion</v>
      </c>
      <c r="D214" s="16">
        <v>638.91999999999996</v>
      </c>
      <c r="E214" s="17">
        <v>514.48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25">
        <v>14.99</v>
      </c>
      <c r="V214" s="17">
        <v>19.63</v>
      </c>
      <c r="W214" s="17"/>
      <c r="X214" s="17"/>
      <c r="Y214" s="15">
        <f t="shared" si="10"/>
        <v>1188.0200000000002</v>
      </c>
      <c r="Z214" s="13">
        <v>43647</v>
      </c>
      <c r="AA214" s="15">
        <f t="shared" si="11"/>
        <v>1188.0200000000002</v>
      </c>
    </row>
    <row r="215" spans="1:27" ht="12.5" x14ac:dyDescent="0.25">
      <c r="A215" s="9" t="s">
        <v>97</v>
      </c>
      <c r="B215" s="9" t="s">
        <v>98</v>
      </c>
      <c r="C215" s="8" t="str">
        <f t="shared" si="9"/>
        <v>Doreen Purvis</v>
      </c>
      <c r="D215" s="16">
        <v>638.91999999999996</v>
      </c>
      <c r="E215" s="16">
        <v>426</v>
      </c>
      <c r="F215" s="17"/>
      <c r="G215" s="17"/>
      <c r="H215" s="17">
        <v>34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>
        <v>2.5</v>
      </c>
      <c r="Y215" s="15">
        <f t="shared" si="10"/>
        <v>1101.42</v>
      </c>
      <c r="Z215" s="13">
        <v>43647</v>
      </c>
      <c r="AA215" s="15">
        <f t="shared" si="11"/>
        <v>1101.42</v>
      </c>
    </row>
    <row r="216" spans="1:27" ht="12.5" x14ac:dyDescent="0.25">
      <c r="A216" s="8" t="s">
        <v>99</v>
      </c>
      <c r="B216" s="8" t="s">
        <v>100</v>
      </c>
      <c r="C216" s="8" t="str">
        <f t="shared" si="9"/>
        <v>Keith Roberts</v>
      </c>
      <c r="D216" s="16">
        <v>638.91999999999996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5">
        <f t="shared" si="10"/>
        <v>638.91999999999996</v>
      </c>
      <c r="Z216" s="13">
        <v>43647</v>
      </c>
      <c r="AA216" s="15">
        <f t="shared" si="11"/>
        <v>638.91999999999996</v>
      </c>
    </row>
    <row r="217" spans="1:27" ht="12.5" x14ac:dyDescent="0.25">
      <c r="A217" s="8" t="s">
        <v>101</v>
      </c>
      <c r="B217" s="8" t="s">
        <v>22</v>
      </c>
      <c r="C217" s="8" t="str">
        <f t="shared" si="9"/>
        <v>John Robertson</v>
      </c>
      <c r="D217" s="16">
        <v>638.91999999999996</v>
      </c>
      <c r="E217" s="17">
        <v>213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5">
        <f t="shared" si="10"/>
        <v>851.92</v>
      </c>
      <c r="Z217" s="13">
        <v>43647</v>
      </c>
      <c r="AA217" s="15">
        <f t="shared" si="11"/>
        <v>851.92</v>
      </c>
    </row>
    <row r="218" spans="1:27" ht="12.5" x14ac:dyDescent="0.25">
      <c r="A218" s="8" t="s">
        <v>102</v>
      </c>
      <c r="B218" s="8" t="s">
        <v>53</v>
      </c>
      <c r="C218" s="8" t="str">
        <f t="shared" si="9"/>
        <v>James Sewell</v>
      </c>
      <c r="D218" s="16">
        <v>638.91999999999996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25">
        <v>14.99</v>
      </c>
      <c r="V218" s="17">
        <v>19.63</v>
      </c>
      <c r="W218" s="17"/>
      <c r="X218" s="17">
        <v>2.5</v>
      </c>
      <c r="Y218" s="15">
        <f t="shared" si="10"/>
        <v>676.04</v>
      </c>
      <c r="Z218" s="13">
        <v>43647</v>
      </c>
      <c r="AA218" s="15">
        <f t="shared" si="11"/>
        <v>676.04</v>
      </c>
    </row>
    <row r="219" spans="1:27" ht="12.5" x14ac:dyDescent="0.25">
      <c r="A219" s="9" t="s">
        <v>103</v>
      </c>
      <c r="B219" s="9" t="s">
        <v>70</v>
      </c>
      <c r="C219" s="8" t="str">
        <f t="shared" si="9"/>
        <v>Alan Smith</v>
      </c>
      <c r="D219" s="16">
        <v>638.91999999999996</v>
      </c>
      <c r="E219" s="16">
        <v>639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25">
        <v>14.99</v>
      </c>
      <c r="V219" s="17"/>
      <c r="W219" s="17"/>
      <c r="X219" s="17">
        <v>2.5</v>
      </c>
      <c r="Y219" s="15">
        <f t="shared" si="10"/>
        <v>1295.4100000000001</v>
      </c>
      <c r="Z219" s="13">
        <v>43647</v>
      </c>
      <c r="AA219" s="15">
        <f t="shared" si="11"/>
        <v>1295.4100000000001</v>
      </c>
    </row>
    <row r="220" spans="1:27" ht="12.5" x14ac:dyDescent="0.25">
      <c r="A220" s="9" t="s">
        <v>103</v>
      </c>
      <c r="B220" s="9" t="s">
        <v>104</v>
      </c>
      <c r="C220" s="8" t="str">
        <f t="shared" si="9"/>
        <v>Moira Smith</v>
      </c>
      <c r="D220" s="16">
        <v>638.91999999999996</v>
      </c>
      <c r="E220" s="16">
        <v>1020.08</v>
      </c>
      <c r="F220" s="17"/>
      <c r="G220" s="17"/>
      <c r="H220" s="17">
        <v>50.8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>
        <v>2.5</v>
      </c>
      <c r="Y220" s="15">
        <f t="shared" si="10"/>
        <v>1712.3</v>
      </c>
      <c r="Z220" s="13">
        <v>43647</v>
      </c>
      <c r="AA220" s="15">
        <f t="shared" si="11"/>
        <v>1712.3</v>
      </c>
    </row>
    <row r="221" spans="1:27" ht="12.5" x14ac:dyDescent="0.25">
      <c r="A221" s="8" t="s">
        <v>105</v>
      </c>
      <c r="B221" s="8" t="s">
        <v>107</v>
      </c>
      <c r="C221" s="8" t="str">
        <f t="shared" si="9"/>
        <v>Sheila Stephenson</v>
      </c>
      <c r="D221" s="16">
        <v>638.91999999999996</v>
      </c>
      <c r="E221" s="17">
        <v>426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>
        <v>2.5</v>
      </c>
      <c r="Y221" s="15">
        <f t="shared" si="10"/>
        <v>1067.42</v>
      </c>
      <c r="Z221" s="13">
        <v>43647</v>
      </c>
      <c r="AA221" s="15">
        <f t="shared" si="11"/>
        <v>1067.42</v>
      </c>
    </row>
    <row r="222" spans="1:27" ht="12.5" x14ac:dyDescent="0.25">
      <c r="A222" s="8" t="s">
        <v>108</v>
      </c>
      <c r="B222" s="8" t="s">
        <v>109</v>
      </c>
      <c r="C222" s="8" t="str">
        <f t="shared" si="9"/>
        <v>Alison Strike</v>
      </c>
      <c r="D222" s="16">
        <v>638.91999999999996</v>
      </c>
      <c r="E222" s="17">
        <v>426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25"/>
      <c r="V222" s="17">
        <v>21.76</v>
      </c>
      <c r="W222" s="17"/>
      <c r="X222" s="17"/>
      <c r="Y222" s="15">
        <f t="shared" si="10"/>
        <v>1086.68</v>
      </c>
      <c r="Z222" s="13">
        <v>43647</v>
      </c>
      <c r="AA222" s="15">
        <f t="shared" si="11"/>
        <v>1086.68</v>
      </c>
    </row>
    <row r="223" spans="1:27" ht="12.5" x14ac:dyDescent="0.25">
      <c r="A223" s="8" t="s">
        <v>110</v>
      </c>
      <c r="B223" s="8" t="s">
        <v>111</v>
      </c>
      <c r="C223" s="8" t="str">
        <f t="shared" si="9"/>
        <v>Judith Taylor</v>
      </c>
      <c r="D223" s="16">
        <v>638.91999999999996</v>
      </c>
      <c r="E223" s="17">
        <v>213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5">
        <f t="shared" si="10"/>
        <v>851.92</v>
      </c>
      <c r="Z223" s="13">
        <v>43647</v>
      </c>
      <c r="AA223" s="15">
        <f t="shared" si="11"/>
        <v>851.92</v>
      </c>
    </row>
    <row r="224" spans="1:27" ht="12.5" x14ac:dyDescent="0.25">
      <c r="A224" s="8" t="s">
        <v>112</v>
      </c>
      <c r="B224" s="8" t="s">
        <v>113</v>
      </c>
      <c r="C224" s="8" t="str">
        <f t="shared" si="9"/>
        <v>Glen Thompson</v>
      </c>
      <c r="D224" s="16">
        <v>638.91999999999996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5">
        <f t="shared" si="10"/>
        <v>638.91999999999996</v>
      </c>
      <c r="Z224" s="13">
        <v>43647</v>
      </c>
      <c r="AA224" s="15">
        <f t="shared" si="11"/>
        <v>638.91999999999996</v>
      </c>
    </row>
    <row r="225" spans="1:27" ht="12.5" x14ac:dyDescent="0.25">
      <c r="A225" s="8" t="s">
        <v>114</v>
      </c>
      <c r="B225" s="8" t="s">
        <v>115</v>
      </c>
      <c r="C225" s="8" t="str">
        <f t="shared" si="9"/>
        <v>Susan Traynor</v>
      </c>
      <c r="D225" s="16">
        <v>638.91999999999996</v>
      </c>
      <c r="E225" s="17">
        <v>426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5">
        <f t="shared" si="10"/>
        <v>1064.92</v>
      </c>
      <c r="Z225" s="13">
        <v>43647</v>
      </c>
      <c r="AA225" s="15">
        <f t="shared" si="11"/>
        <v>1064.92</v>
      </c>
    </row>
    <row r="226" spans="1:27" ht="12.5" x14ac:dyDescent="0.25">
      <c r="A226" s="8" t="s">
        <v>116</v>
      </c>
      <c r="B226" s="8" t="s">
        <v>63</v>
      </c>
      <c r="C226" s="8" t="str">
        <f t="shared" si="9"/>
        <v>Anne Walsh</v>
      </c>
      <c r="D226" s="16">
        <v>638.91999999999996</v>
      </c>
      <c r="E226" s="17">
        <v>639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5">
        <v>14.99</v>
      </c>
      <c r="V226" s="17">
        <v>19.63</v>
      </c>
      <c r="W226" s="17"/>
      <c r="X226" s="17">
        <v>2.5</v>
      </c>
      <c r="Y226" s="15">
        <f t="shared" si="10"/>
        <v>1315.0400000000002</v>
      </c>
      <c r="Z226" s="13">
        <v>43647</v>
      </c>
      <c r="AA226" s="15">
        <f t="shared" si="11"/>
        <v>1315.0400000000002</v>
      </c>
    </row>
    <row r="227" spans="1:27" ht="12.5" x14ac:dyDescent="0.25">
      <c r="A227" s="9" t="s">
        <v>116</v>
      </c>
      <c r="B227" s="9" t="s">
        <v>117</v>
      </c>
      <c r="C227" s="8" t="str">
        <f t="shared" si="9"/>
        <v>Mark Walsh</v>
      </c>
      <c r="D227" s="16">
        <v>638.91999999999996</v>
      </c>
      <c r="E227" s="16">
        <v>1020.08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5">
        <f t="shared" si="10"/>
        <v>1659</v>
      </c>
      <c r="Z227" s="13">
        <v>43647</v>
      </c>
      <c r="AA227" s="15">
        <f t="shared" si="11"/>
        <v>1659</v>
      </c>
    </row>
    <row r="228" spans="1:27" ht="12.5" x14ac:dyDescent="0.25">
      <c r="A228" s="8" t="s">
        <v>118</v>
      </c>
      <c r="B228" s="8" t="s">
        <v>119</v>
      </c>
      <c r="C228" s="8" t="str">
        <f t="shared" si="9"/>
        <v>Joyce Welsh</v>
      </c>
      <c r="D228" s="16">
        <v>638.91999999999996</v>
      </c>
      <c r="E228" s="17">
        <v>426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>
        <v>14.99</v>
      </c>
      <c r="V228" s="17"/>
      <c r="W228" s="17"/>
      <c r="X228" s="17"/>
      <c r="Y228" s="15">
        <f t="shared" si="10"/>
        <v>1079.9100000000001</v>
      </c>
      <c r="Z228" s="13">
        <v>43647</v>
      </c>
      <c r="AA228" s="15">
        <f t="shared" si="11"/>
        <v>1079.9100000000001</v>
      </c>
    </row>
    <row r="229" spans="1:27" ht="12.5" x14ac:dyDescent="0.25">
      <c r="A229" s="8" t="s">
        <v>120</v>
      </c>
      <c r="B229" s="8" t="s">
        <v>121</v>
      </c>
      <c r="C229" s="8" t="str">
        <f t="shared" si="9"/>
        <v>Joseph West</v>
      </c>
      <c r="D229" s="16">
        <v>638.91999999999996</v>
      </c>
      <c r="E229" s="17">
        <v>213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>
        <v>19.63</v>
      </c>
      <c r="W229" s="17"/>
      <c r="X229" s="17"/>
      <c r="Y229" s="15">
        <f t="shared" si="10"/>
        <v>871.55</v>
      </c>
      <c r="Z229" s="13">
        <v>43647</v>
      </c>
      <c r="AA229" s="15">
        <f t="shared" si="11"/>
        <v>871.55</v>
      </c>
    </row>
    <row r="230" spans="1:27" ht="12.5" x14ac:dyDescent="0.25">
      <c r="A230" s="8" t="s">
        <v>19</v>
      </c>
      <c r="B230" s="8" t="s">
        <v>20</v>
      </c>
      <c r="C230" s="8" t="str">
        <f t="shared" si="9"/>
        <v>Joe Amar</v>
      </c>
      <c r="D230" s="16">
        <v>638.91999999999996</v>
      </c>
      <c r="E230" s="17">
        <v>426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5">
        <f t="shared" si="10"/>
        <v>1064.92</v>
      </c>
      <c r="Z230" s="13">
        <v>43678</v>
      </c>
      <c r="AA230" s="15">
        <f t="shared" si="11"/>
        <v>1064.92</v>
      </c>
    </row>
    <row r="231" spans="1:27" ht="12.5" x14ac:dyDescent="0.25">
      <c r="A231" s="8" t="s">
        <v>21</v>
      </c>
      <c r="B231" s="8" t="s">
        <v>22</v>
      </c>
      <c r="C231" s="8" t="str">
        <f t="shared" si="9"/>
        <v>John Anglin</v>
      </c>
      <c r="D231" s="16">
        <v>638.91999999999996</v>
      </c>
      <c r="E231" s="17">
        <v>1020.08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5">
        <f t="shared" si="10"/>
        <v>1659</v>
      </c>
      <c r="Z231" s="13">
        <v>43678</v>
      </c>
      <c r="AA231" s="15">
        <f t="shared" si="11"/>
        <v>1659</v>
      </c>
    </row>
    <row r="232" spans="1:27" ht="12.5" x14ac:dyDescent="0.25">
      <c r="A232" s="8" t="s">
        <v>23</v>
      </c>
      <c r="B232" s="8" t="s">
        <v>24</v>
      </c>
      <c r="C232" s="8" t="str">
        <f t="shared" si="9"/>
        <v>Joan Atkinson</v>
      </c>
      <c r="D232" s="16">
        <v>638.91999999999996</v>
      </c>
      <c r="E232" s="17">
        <v>1020.08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>
        <v>21.76</v>
      </c>
      <c r="W232" s="17"/>
      <c r="X232" s="17">
        <v>2.5</v>
      </c>
      <c r="Y232" s="15">
        <f t="shared" si="10"/>
        <v>1683.26</v>
      </c>
      <c r="Z232" s="13">
        <v>43678</v>
      </c>
      <c r="AA232" s="15">
        <f t="shared" si="11"/>
        <v>1683.26</v>
      </c>
    </row>
    <row r="233" spans="1:27" ht="12.5" x14ac:dyDescent="0.25">
      <c r="A233" s="8" t="s">
        <v>25</v>
      </c>
      <c r="B233" s="8" t="s">
        <v>26</v>
      </c>
      <c r="C233" s="8" t="str">
        <f t="shared" si="9"/>
        <v>Joanne Bell</v>
      </c>
      <c r="D233" s="16">
        <v>638.91999999999996</v>
      </c>
      <c r="E233" s="17">
        <v>213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>
        <v>14.99</v>
      </c>
      <c r="V233" s="17">
        <v>19.63</v>
      </c>
      <c r="W233" s="17"/>
      <c r="X233" s="17"/>
      <c r="Y233" s="15">
        <f t="shared" si="10"/>
        <v>886.54</v>
      </c>
      <c r="Z233" s="13">
        <v>43678</v>
      </c>
      <c r="AA233" s="15">
        <f t="shared" si="11"/>
        <v>886.54</v>
      </c>
    </row>
    <row r="234" spans="1:27" ht="12.5" x14ac:dyDescent="0.25">
      <c r="A234" s="8" t="s">
        <v>27</v>
      </c>
      <c r="B234" s="8" t="s">
        <v>28</v>
      </c>
      <c r="C234" s="8" t="str">
        <f t="shared" si="9"/>
        <v>Peter Boyack</v>
      </c>
      <c r="D234" s="16">
        <v>638.91999999999996</v>
      </c>
      <c r="E234" s="17">
        <v>213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>
        <v>14.99</v>
      </c>
      <c r="V234" s="17">
        <v>21.76</v>
      </c>
      <c r="W234" s="17"/>
      <c r="X234" s="17">
        <v>2.5</v>
      </c>
      <c r="Y234" s="15">
        <f t="shared" si="10"/>
        <v>891.17</v>
      </c>
      <c r="Z234" s="13">
        <v>43678</v>
      </c>
      <c r="AA234" s="15">
        <f t="shared" si="11"/>
        <v>891.17</v>
      </c>
    </row>
    <row r="235" spans="1:27" ht="12.5" x14ac:dyDescent="0.25">
      <c r="A235" s="8" t="s">
        <v>29</v>
      </c>
      <c r="B235" s="8" t="s">
        <v>30</v>
      </c>
      <c r="C235" s="8" t="str">
        <f t="shared" si="9"/>
        <v>William Brady</v>
      </c>
      <c r="D235" s="16">
        <v>638.91999999999996</v>
      </c>
      <c r="E235" s="17">
        <v>639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>
        <v>19.63</v>
      </c>
      <c r="W235" s="17"/>
      <c r="X235" s="17">
        <v>2.5</v>
      </c>
      <c r="Y235" s="15">
        <f t="shared" si="10"/>
        <v>1300.0500000000002</v>
      </c>
      <c r="Z235" s="13">
        <v>43678</v>
      </c>
      <c r="AA235" s="15">
        <f t="shared" si="11"/>
        <v>1300.0500000000002</v>
      </c>
    </row>
    <row r="236" spans="1:27" ht="12.5" x14ac:dyDescent="0.25">
      <c r="A236" s="8" t="s">
        <v>31</v>
      </c>
      <c r="B236" s="8" t="s">
        <v>32</v>
      </c>
      <c r="C236" s="8" t="str">
        <f t="shared" si="9"/>
        <v>Jane Carter</v>
      </c>
      <c r="D236" s="16">
        <v>638.91999999999996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5">
        <f t="shared" si="10"/>
        <v>638.91999999999996</v>
      </c>
      <c r="Z236" s="13">
        <v>43678</v>
      </c>
      <c r="AA236" s="15">
        <f t="shared" si="11"/>
        <v>638.91999999999996</v>
      </c>
    </row>
    <row r="237" spans="1:27" ht="12.5" x14ac:dyDescent="0.25">
      <c r="A237" s="8" t="s">
        <v>37</v>
      </c>
      <c r="B237" s="8" t="s">
        <v>38</v>
      </c>
      <c r="C237" s="8" t="str">
        <f t="shared" si="9"/>
        <v>Stephen Dean</v>
      </c>
      <c r="D237" s="16">
        <v>638.91999999999996</v>
      </c>
      <c r="E237" s="17">
        <v>213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5">
        <f t="shared" si="10"/>
        <v>851.92</v>
      </c>
      <c r="Z237" s="13">
        <v>43678</v>
      </c>
      <c r="AA237" s="15">
        <f t="shared" si="11"/>
        <v>851.92</v>
      </c>
    </row>
    <row r="238" spans="1:27" ht="12.5" x14ac:dyDescent="0.25">
      <c r="A238" s="8" t="s">
        <v>39</v>
      </c>
      <c r="B238" s="8" t="s">
        <v>40</v>
      </c>
      <c r="C238" s="8" t="str">
        <f t="shared" si="9"/>
        <v>Norman Dick</v>
      </c>
      <c r="D238" s="16">
        <v>638.91999999999996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>
        <v>14.99</v>
      </c>
      <c r="V238" s="17">
        <v>19.63</v>
      </c>
      <c r="W238" s="17"/>
      <c r="X238" s="17">
        <v>2.5</v>
      </c>
      <c r="Y238" s="15">
        <f t="shared" si="10"/>
        <v>676.04</v>
      </c>
      <c r="Z238" s="13">
        <v>43678</v>
      </c>
      <c r="AA238" s="15">
        <f t="shared" si="11"/>
        <v>676.04</v>
      </c>
    </row>
    <row r="239" spans="1:27" ht="12.5" x14ac:dyDescent="0.25">
      <c r="A239" s="8" t="s">
        <v>41</v>
      </c>
      <c r="B239" s="8" t="s">
        <v>42</v>
      </c>
      <c r="C239" s="8" t="str">
        <f t="shared" si="9"/>
        <v>Robert Dix</v>
      </c>
      <c r="D239" s="16">
        <v>638.91999999999996</v>
      </c>
      <c r="E239" s="17">
        <v>852.17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>
        <v>19.63</v>
      </c>
      <c r="W239" s="17"/>
      <c r="X239" s="17">
        <v>3.04</v>
      </c>
      <c r="Y239" s="15">
        <f t="shared" si="10"/>
        <v>1513.76</v>
      </c>
      <c r="Z239" s="13">
        <v>43678</v>
      </c>
      <c r="AA239" s="15">
        <f t="shared" si="11"/>
        <v>1513.76</v>
      </c>
    </row>
    <row r="240" spans="1:27" ht="12.5" x14ac:dyDescent="0.25">
      <c r="A240" s="8" t="s">
        <v>43</v>
      </c>
      <c r="B240" s="8" t="s">
        <v>44</v>
      </c>
      <c r="C240" s="8" t="str">
        <f t="shared" si="9"/>
        <v>Tracey Dixon</v>
      </c>
      <c r="D240" s="16">
        <v>638.91999999999996</v>
      </c>
      <c r="E240" s="17">
        <v>1491.17</v>
      </c>
      <c r="F240" s="17">
        <v>48.33</v>
      </c>
      <c r="G240" s="17"/>
      <c r="H240" s="17"/>
      <c r="I240" s="17"/>
      <c r="J240" s="17">
        <v>263.75</v>
      </c>
      <c r="K240" s="17"/>
      <c r="L240" s="17">
        <v>93</v>
      </c>
      <c r="M240" s="17"/>
      <c r="N240" s="17">
        <v>11</v>
      </c>
      <c r="O240" s="17"/>
      <c r="P240" s="17"/>
      <c r="Q240" s="17"/>
      <c r="R240" s="17">
        <v>261</v>
      </c>
      <c r="S240" s="17"/>
      <c r="T240" s="17">
        <v>71.5</v>
      </c>
      <c r="U240" s="17">
        <v>14.99</v>
      </c>
      <c r="V240" s="17">
        <v>19.63</v>
      </c>
      <c r="W240" s="17"/>
      <c r="X240" s="17"/>
      <c r="Y240" s="15">
        <f t="shared" si="10"/>
        <v>2913.29</v>
      </c>
      <c r="Z240" s="13">
        <v>43678</v>
      </c>
      <c r="AA240" s="15">
        <f t="shared" si="11"/>
        <v>2913.29</v>
      </c>
    </row>
    <row r="241" spans="1:27" ht="12.5" x14ac:dyDescent="0.25">
      <c r="A241" s="8" t="s">
        <v>45</v>
      </c>
      <c r="B241" s="8" t="s">
        <v>46</v>
      </c>
      <c r="C241" s="8" t="str">
        <f t="shared" si="9"/>
        <v>Alexander Donaldson</v>
      </c>
      <c r="D241" s="16">
        <v>638.91999999999996</v>
      </c>
      <c r="E241" s="17">
        <v>514.48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>
        <v>14.99</v>
      </c>
      <c r="V241" s="17">
        <v>21.76</v>
      </c>
      <c r="W241" s="17"/>
      <c r="X241" s="17">
        <v>2.5</v>
      </c>
      <c r="Y241" s="15">
        <f t="shared" si="10"/>
        <v>1192.6500000000001</v>
      </c>
      <c r="Z241" s="13">
        <v>43678</v>
      </c>
      <c r="AA241" s="15">
        <f t="shared" si="11"/>
        <v>1192.6500000000001</v>
      </c>
    </row>
    <row r="242" spans="1:27" ht="12.5" x14ac:dyDescent="0.25">
      <c r="A242" s="8" t="s">
        <v>47</v>
      </c>
      <c r="B242" s="8" t="s">
        <v>48</v>
      </c>
      <c r="C242" s="8" t="str">
        <f t="shared" si="9"/>
        <v>Sarah Duncan</v>
      </c>
      <c r="D242" s="16">
        <v>638.91999999999996</v>
      </c>
      <c r="E242" s="17">
        <v>426</v>
      </c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5">
        <f t="shared" si="10"/>
        <v>1064.92</v>
      </c>
      <c r="Z242" s="13">
        <v>43678</v>
      </c>
      <c r="AA242" s="15">
        <f t="shared" si="11"/>
        <v>1064.92</v>
      </c>
    </row>
    <row r="243" spans="1:27" ht="12.5" x14ac:dyDescent="0.25">
      <c r="A243" s="8" t="s">
        <v>49</v>
      </c>
      <c r="B243" s="8" t="s">
        <v>50</v>
      </c>
      <c r="C243" s="8" t="str">
        <f t="shared" si="9"/>
        <v>Adam Ellison</v>
      </c>
      <c r="D243" s="16">
        <v>638.91999999999996</v>
      </c>
      <c r="E243" s="17">
        <v>426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5">
        <f t="shared" si="10"/>
        <v>1064.92</v>
      </c>
      <c r="Z243" s="13">
        <v>43678</v>
      </c>
      <c r="AA243" s="15">
        <f t="shared" si="11"/>
        <v>1064.92</v>
      </c>
    </row>
    <row r="244" spans="1:27" ht="12.5" x14ac:dyDescent="0.25">
      <c r="A244" s="9" t="s">
        <v>51</v>
      </c>
      <c r="B244" s="9" t="s">
        <v>123</v>
      </c>
      <c r="C244" s="8" t="str">
        <f t="shared" si="9"/>
        <v>Wilf Flynn</v>
      </c>
      <c r="D244" s="16">
        <v>638.91999999999996</v>
      </c>
      <c r="E244" s="16">
        <v>514.48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>
        <v>19.63</v>
      </c>
      <c r="W244" s="17"/>
      <c r="X244" s="17">
        <v>2.5</v>
      </c>
      <c r="Y244" s="15">
        <f t="shared" si="10"/>
        <v>1175.5300000000002</v>
      </c>
      <c r="Z244" s="13">
        <v>43678</v>
      </c>
      <c r="AA244" s="15">
        <f t="shared" si="11"/>
        <v>1175.5300000000002</v>
      </c>
    </row>
    <row r="245" spans="1:27" ht="12.5" x14ac:dyDescent="0.25">
      <c r="A245" s="8" t="s">
        <v>52</v>
      </c>
      <c r="B245" s="8" t="s">
        <v>53</v>
      </c>
      <c r="C245" s="8" t="str">
        <f t="shared" si="9"/>
        <v>James Foreman</v>
      </c>
      <c r="D245" s="16">
        <v>638.91999999999996</v>
      </c>
      <c r="E245" s="17">
        <v>639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>
        <v>19.63</v>
      </c>
      <c r="W245" s="17"/>
      <c r="X245" s="17">
        <v>2.5</v>
      </c>
      <c r="Y245" s="15">
        <f t="shared" si="10"/>
        <v>1300.0500000000002</v>
      </c>
      <c r="Z245" s="13">
        <v>43678</v>
      </c>
      <c r="AA245" s="15">
        <f t="shared" si="11"/>
        <v>1300.0500000000002</v>
      </c>
    </row>
    <row r="246" spans="1:27" ht="12.5" x14ac:dyDescent="0.25">
      <c r="A246" s="8" t="s">
        <v>54</v>
      </c>
      <c r="B246" s="8" t="s">
        <v>55</v>
      </c>
      <c r="C246" s="8" t="str">
        <f t="shared" si="9"/>
        <v>David Francis</v>
      </c>
      <c r="D246" s="16">
        <v>638.91999999999996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5">
        <f t="shared" si="10"/>
        <v>638.91999999999996</v>
      </c>
      <c r="Z246" s="13">
        <v>43678</v>
      </c>
      <c r="AA246" s="15">
        <f t="shared" si="11"/>
        <v>638.91999999999996</v>
      </c>
    </row>
    <row r="247" spans="1:27" ht="12.5" x14ac:dyDescent="0.25">
      <c r="A247" s="8" t="s">
        <v>56</v>
      </c>
      <c r="B247" s="8" t="s">
        <v>57</v>
      </c>
      <c r="C247" s="8" t="str">
        <f t="shared" si="9"/>
        <v>Ernest Gibson</v>
      </c>
      <c r="D247" s="16">
        <v>638.91999999999996</v>
      </c>
      <c r="E247" s="17">
        <v>852.17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>
        <v>19.63</v>
      </c>
      <c r="W247" s="17"/>
      <c r="X247" s="17"/>
      <c r="Y247" s="15">
        <f t="shared" si="10"/>
        <v>1510.72</v>
      </c>
      <c r="Z247" s="13">
        <v>43678</v>
      </c>
      <c r="AA247" s="15">
        <f t="shared" si="11"/>
        <v>1510.72</v>
      </c>
    </row>
    <row r="248" spans="1:27" ht="12.5" x14ac:dyDescent="0.25">
      <c r="A248" s="8" t="s">
        <v>58</v>
      </c>
      <c r="B248" s="8" t="s">
        <v>59</v>
      </c>
      <c r="C248" s="8" t="str">
        <f t="shared" si="9"/>
        <v>Angela Hamilton</v>
      </c>
      <c r="D248" s="16">
        <v>638.91999999999996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5">
        <f t="shared" si="10"/>
        <v>638.91999999999996</v>
      </c>
      <c r="Z248" s="13">
        <v>43678</v>
      </c>
      <c r="AA248" s="15">
        <f t="shared" si="11"/>
        <v>638.91999999999996</v>
      </c>
    </row>
    <row r="249" spans="1:27" ht="12.5" x14ac:dyDescent="0.25">
      <c r="A249" s="8" t="s">
        <v>60</v>
      </c>
      <c r="B249" s="8" t="s">
        <v>61</v>
      </c>
      <c r="C249" s="8" t="str">
        <f t="shared" si="9"/>
        <v>Patricia Hay</v>
      </c>
      <c r="D249" s="16">
        <v>638.91999999999996</v>
      </c>
      <c r="E249" s="17">
        <v>426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>
        <v>2.5</v>
      </c>
      <c r="Y249" s="15">
        <f t="shared" si="10"/>
        <v>1067.42</v>
      </c>
      <c r="Z249" s="13">
        <v>43678</v>
      </c>
      <c r="AA249" s="15">
        <f t="shared" si="11"/>
        <v>1067.42</v>
      </c>
    </row>
    <row r="250" spans="1:27" ht="12.5" x14ac:dyDescent="0.25">
      <c r="A250" s="8" t="s">
        <v>62</v>
      </c>
      <c r="B250" s="8" t="s">
        <v>63</v>
      </c>
      <c r="C250" s="8" t="str">
        <f t="shared" si="9"/>
        <v>Anne Hetherington</v>
      </c>
      <c r="D250" s="16">
        <v>638.91999999999996</v>
      </c>
      <c r="E250" s="17">
        <v>639</v>
      </c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>
        <v>2.5</v>
      </c>
      <c r="Y250" s="15">
        <f t="shared" si="10"/>
        <v>1280.42</v>
      </c>
      <c r="Z250" s="13">
        <v>43678</v>
      </c>
      <c r="AA250" s="15">
        <f t="shared" si="11"/>
        <v>1280.42</v>
      </c>
    </row>
    <row r="251" spans="1:27" ht="12.5" x14ac:dyDescent="0.25">
      <c r="A251" s="8" t="s">
        <v>64</v>
      </c>
      <c r="B251" s="8" t="s">
        <v>65</v>
      </c>
      <c r="C251" s="8" t="str">
        <f t="shared" si="9"/>
        <v>Gladys Hobson</v>
      </c>
      <c r="D251" s="16">
        <v>638.91999999999996</v>
      </c>
      <c r="E251" s="17">
        <v>274.25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>
        <v>2.5</v>
      </c>
      <c r="Y251" s="15">
        <f t="shared" si="10"/>
        <v>915.67</v>
      </c>
      <c r="Z251" s="13">
        <v>43678</v>
      </c>
      <c r="AA251" s="15">
        <f t="shared" si="11"/>
        <v>915.67</v>
      </c>
    </row>
    <row r="252" spans="1:27" ht="12.5" x14ac:dyDescent="0.25">
      <c r="A252" s="8" t="s">
        <v>68</v>
      </c>
      <c r="B252" s="8" t="s">
        <v>24</v>
      </c>
      <c r="C252" s="8" t="str">
        <f t="shared" si="9"/>
        <v>Joan Keegan</v>
      </c>
      <c r="D252" s="16">
        <v>638.91999999999996</v>
      </c>
      <c r="E252" s="17">
        <v>213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>
        <v>2.5</v>
      </c>
      <c r="Y252" s="15">
        <f t="shared" si="10"/>
        <v>854.42</v>
      </c>
      <c r="Z252" s="13">
        <v>43678</v>
      </c>
      <c r="AA252" s="15">
        <f t="shared" si="11"/>
        <v>854.42</v>
      </c>
    </row>
    <row r="253" spans="1:27" ht="12.5" x14ac:dyDescent="0.25">
      <c r="A253" s="8" t="s">
        <v>69</v>
      </c>
      <c r="B253" s="8" t="s">
        <v>70</v>
      </c>
      <c r="C253" s="8" t="str">
        <f t="shared" si="9"/>
        <v>Alan Kerr</v>
      </c>
      <c r="D253" s="16">
        <v>638.91999999999996</v>
      </c>
      <c r="E253" s="17">
        <v>1020.08</v>
      </c>
      <c r="F253" s="17"/>
      <c r="G253" s="17"/>
      <c r="H253" s="17">
        <v>12.4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>
        <v>14.99</v>
      </c>
      <c r="V253" s="17">
        <v>19.63</v>
      </c>
      <c r="W253" s="17"/>
      <c r="X253" s="17"/>
      <c r="Y253" s="15">
        <f t="shared" si="10"/>
        <v>1706.0200000000002</v>
      </c>
      <c r="Z253" s="13">
        <v>43678</v>
      </c>
      <c r="AA253" s="15">
        <f t="shared" si="11"/>
        <v>1706.0200000000002</v>
      </c>
    </row>
    <row r="254" spans="1:27" ht="12.5" x14ac:dyDescent="0.25">
      <c r="A254" s="9" t="s">
        <v>71</v>
      </c>
      <c r="B254" s="9" t="s">
        <v>72</v>
      </c>
      <c r="C254" s="8" t="str">
        <f t="shared" si="9"/>
        <v>Geraldine Kilgour</v>
      </c>
      <c r="D254" s="16">
        <v>638.91999999999996</v>
      </c>
      <c r="E254" s="16">
        <v>639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5">
        <f t="shared" si="10"/>
        <v>1277.92</v>
      </c>
      <c r="Z254" s="13">
        <v>43678</v>
      </c>
      <c r="AA254" s="15">
        <f t="shared" si="11"/>
        <v>1277.92</v>
      </c>
    </row>
    <row r="255" spans="1:27" ht="12.5" x14ac:dyDescent="0.25">
      <c r="A255" s="8" t="s">
        <v>73</v>
      </c>
      <c r="B255" s="8" t="s">
        <v>74</v>
      </c>
      <c r="C255" s="8" t="str">
        <f t="shared" si="9"/>
        <v>Eileen Leask</v>
      </c>
      <c r="D255" s="16">
        <v>638.91999999999996</v>
      </c>
      <c r="E255" s="17">
        <v>852.17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>
        <v>14.99</v>
      </c>
      <c r="V255" s="17">
        <v>19.63</v>
      </c>
      <c r="W255" s="17"/>
      <c r="X255" s="17">
        <v>2.5</v>
      </c>
      <c r="Y255" s="15">
        <f t="shared" si="10"/>
        <v>1528.21</v>
      </c>
      <c r="Z255" s="13">
        <v>43678</v>
      </c>
      <c r="AA255" s="15">
        <f t="shared" si="11"/>
        <v>1528.21</v>
      </c>
    </row>
    <row r="256" spans="1:27" ht="12.5" x14ac:dyDescent="0.25">
      <c r="A256" s="9" t="s">
        <v>75</v>
      </c>
      <c r="B256" s="9" t="s">
        <v>122</v>
      </c>
      <c r="C256" s="8" t="str">
        <f t="shared" si="9"/>
        <v>Ed Malcolm</v>
      </c>
      <c r="D256" s="16">
        <v>638.91999999999996</v>
      </c>
      <c r="E256" s="16">
        <v>1020.08</v>
      </c>
      <c r="F256" s="17">
        <v>10.8</v>
      </c>
      <c r="G256" s="17">
        <v>0</v>
      </c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>
        <v>14.99</v>
      </c>
      <c r="V256" s="17">
        <v>8.89</v>
      </c>
      <c r="W256" s="17"/>
      <c r="X256" s="17"/>
      <c r="Y256" s="15">
        <f t="shared" si="10"/>
        <v>1693.68</v>
      </c>
      <c r="Z256" s="13">
        <v>43678</v>
      </c>
      <c r="AA256" s="15">
        <f t="shared" si="11"/>
        <v>1693.68</v>
      </c>
    </row>
    <row r="257" spans="1:27" ht="12.5" x14ac:dyDescent="0.25">
      <c r="A257" s="9" t="s">
        <v>75</v>
      </c>
      <c r="B257" s="9" t="s">
        <v>76</v>
      </c>
      <c r="C257" s="8" t="str">
        <f t="shared" si="9"/>
        <v>Iain Malcolm</v>
      </c>
      <c r="D257" s="16">
        <v>638.91999999999996</v>
      </c>
      <c r="E257" s="16">
        <v>2343.42</v>
      </c>
      <c r="F257" s="17"/>
      <c r="G257" s="17"/>
      <c r="H257" s="17"/>
      <c r="I257" s="34"/>
      <c r="J257" s="17"/>
      <c r="K257" s="17"/>
      <c r="L257" s="17"/>
      <c r="M257" s="17"/>
      <c r="N257" s="17"/>
      <c r="O257" s="17"/>
      <c r="P257" s="17"/>
      <c r="Q257" s="34"/>
      <c r="R257" s="34"/>
      <c r="S257" s="17"/>
      <c r="T257" s="17"/>
      <c r="U257" s="17"/>
      <c r="V257" s="17">
        <v>21.76</v>
      </c>
      <c r="W257" s="17"/>
      <c r="X257" s="17"/>
      <c r="Y257" s="15">
        <f t="shared" si="10"/>
        <v>3004.1000000000004</v>
      </c>
      <c r="Z257" s="13">
        <v>43678</v>
      </c>
      <c r="AA257" s="15">
        <f t="shared" si="11"/>
        <v>3004.1000000000004</v>
      </c>
    </row>
    <row r="258" spans="1:27" ht="12.5" x14ac:dyDescent="0.25">
      <c r="A258" s="8" t="s">
        <v>77</v>
      </c>
      <c r="B258" s="8" t="s">
        <v>79</v>
      </c>
      <c r="C258" s="8" t="str">
        <f t="shared" si="9"/>
        <v>Nancy Maxwell</v>
      </c>
      <c r="D258" s="16">
        <v>638.91999999999996</v>
      </c>
      <c r="E258" s="17">
        <v>1020.08</v>
      </c>
      <c r="F258" s="17">
        <v>9.4499999999999993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>
        <v>14.99</v>
      </c>
      <c r="V258" s="17">
        <v>19.63</v>
      </c>
      <c r="W258" s="17"/>
      <c r="X258" s="17">
        <v>2.5</v>
      </c>
      <c r="Y258" s="15">
        <f t="shared" si="10"/>
        <v>1705.5700000000002</v>
      </c>
      <c r="Z258" s="13">
        <v>43678</v>
      </c>
      <c r="AA258" s="15">
        <f t="shared" si="11"/>
        <v>1705.5700000000002</v>
      </c>
    </row>
    <row r="259" spans="1:27" ht="12.5" x14ac:dyDescent="0.25">
      <c r="A259" s="8" t="s">
        <v>77</v>
      </c>
      <c r="B259" s="8" t="s">
        <v>80</v>
      </c>
      <c r="C259" s="8" t="str">
        <f t="shared" ref="C259:C322" si="12">CONCATENATE(B259," ",A259)</f>
        <v>Neil Maxwell</v>
      </c>
      <c r="D259" s="16">
        <v>638.91999999999996</v>
      </c>
      <c r="E259" s="17">
        <v>639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>
        <v>14.99</v>
      </c>
      <c r="V259" s="17">
        <v>19.63</v>
      </c>
      <c r="W259" s="17"/>
      <c r="X259" s="17"/>
      <c r="Y259" s="15">
        <f t="shared" ref="Y259:Y322" si="13">SUM(A259:X259)</f>
        <v>1312.5400000000002</v>
      </c>
      <c r="Z259" s="13">
        <v>43678</v>
      </c>
      <c r="AA259" s="15">
        <f t="shared" ref="AA259:AA322" si="14">SUM(D259:X259)</f>
        <v>1312.5400000000002</v>
      </c>
    </row>
    <row r="260" spans="1:27" ht="12.5" x14ac:dyDescent="0.25">
      <c r="A260" s="8" t="s">
        <v>81</v>
      </c>
      <c r="B260" s="8" t="s">
        <v>22</v>
      </c>
      <c r="C260" s="8" t="str">
        <f t="shared" si="12"/>
        <v>John McCabe</v>
      </c>
      <c r="D260" s="16">
        <v>638.91999999999996</v>
      </c>
      <c r="E260" s="17">
        <v>852.17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>
        <v>19.63</v>
      </c>
      <c r="W260" s="17"/>
      <c r="X260" s="17"/>
      <c r="Y260" s="15">
        <f t="shared" si="13"/>
        <v>1510.72</v>
      </c>
      <c r="Z260" s="13">
        <v>43678</v>
      </c>
      <c r="AA260" s="15">
        <f t="shared" si="14"/>
        <v>1510.72</v>
      </c>
    </row>
    <row r="261" spans="1:27" ht="12.5" x14ac:dyDescent="0.25">
      <c r="A261" s="8" t="s">
        <v>82</v>
      </c>
      <c r="B261" s="8" t="s">
        <v>83</v>
      </c>
      <c r="C261" s="8" t="str">
        <f t="shared" si="12"/>
        <v>Elizabeth McHugh</v>
      </c>
      <c r="D261" s="16">
        <v>638.91999999999996</v>
      </c>
      <c r="E261" s="17">
        <v>426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5">
        <f t="shared" si="13"/>
        <v>1064.92</v>
      </c>
      <c r="Z261" s="13">
        <v>43678</v>
      </c>
      <c r="AA261" s="15">
        <f t="shared" si="14"/>
        <v>1064.92</v>
      </c>
    </row>
    <row r="262" spans="1:27" ht="12.5" x14ac:dyDescent="0.25">
      <c r="A262" s="8" t="s">
        <v>85</v>
      </c>
      <c r="B262" s="8" t="s">
        <v>86</v>
      </c>
      <c r="C262" s="8" t="str">
        <f t="shared" si="12"/>
        <v>Jeffery Milburn</v>
      </c>
      <c r="D262" s="16">
        <v>638.91999999999996</v>
      </c>
      <c r="E262" s="17">
        <v>213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>
        <v>14.99</v>
      </c>
      <c r="V262" s="17">
        <v>0</v>
      </c>
      <c r="W262" s="17"/>
      <c r="X262" s="17">
        <v>2.5</v>
      </c>
      <c r="Y262" s="15">
        <f t="shared" si="13"/>
        <v>869.41</v>
      </c>
      <c r="Z262" s="13">
        <v>43678</v>
      </c>
      <c r="AA262" s="15">
        <f t="shared" si="14"/>
        <v>869.41</v>
      </c>
    </row>
    <row r="263" spans="1:27" ht="12.5" x14ac:dyDescent="0.25">
      <c r="A263" s="8" t="s">
        <v>85</v>
      </c>
      <c r="B263" s="8" t="s">
        <v>87</v>
      </c>
      <c r="C263" s="8" t="str">
        <f t="shared" si="12"/>
        <v>Paul Milburn</v>
      </c>
      <c r="D263" s="16">
        <v>638.91999999999996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5">
        <f t="shared" si="13"/>
        <v>638.91999999999996</v>
      </c>
      <c r="Z263" s="13">
        <v>43678</v>
      </c>
      <c r="AA263" s="15">
        <f t="shared" si="14"/>
        <v>638.91999999999996</v>
      </c>
    </row>
    <row r="264" spans="1:27" ht="12.5" x14ac:dyDescent="0.25">
      <c r="A264" s="9" t="s">
        <v>88</v>
      </c>
      <c r="B264" s="9" t="s">
        <v>89</v>
      </c>
      <c r="C264" s="8" t="str">
        <f t="shared" si="12"/>
        <v>Margaret Peacock</v>
      </c>
      <c r="D264" s="16">
        <v>638.91999999999996</v>
      </c>
      <c r="E264" s="16">
        <v>514.48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>
        <v>14.99</v>
      </c>
      <c r="V264" s="17"/>
      <c r="W264" s="17"/>
      <c r="X264" s="17">
        <v>2.5</v>
      </c>
      <c r="Y264" s="15">
        <f t="shared" si="13"/>
        <v>1170.8900000000001</v>
      </c>
      <c r="Z264" s="13">
        <v>43678</v>
      </c>
      <c r="AA264" s="15">
        <f t="shared" si="14"/>
        <v>1170.8900000000001</v>
      </c>
    </row>
    <row r="265" spans="1:27" ht="12.5" x14ac:dyDescent="0.25">
      <c r="A265" s="8" t="s">
        <v>90</v>
      </c>
      <c r="B265" s="8" t="s">
        <v>53</v>
      </c>
      <c r="C265" s="8" t="str">
        <f t="shared" si="12"/>
        <v>James Perry</v>
      </c>
      <c r="D265" s="16">
        <v>638.91999999999996</v>
      </c>
      <c r="E265" s="17">
        <v>426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>
        <v>19.63</v>
      </c>
      <c r="W265" s="17"/>
      <c r="X265" s="17">
        <v>2.5</v>
      </c>
      <c r="Y265" s="15">
        <f t="shared" si="13"/>
        <v>1087.0500000000002</v>
      </c>
      <c r="Z265" s="13">
        <v>43678</v>
      </c>
      <c r="AA265" s="15">
        <f t="shared" si="14"/>
        <v>1087.0500000000002</v>
      </c>
    </row>
    <row r="266" spans="1:27" ht="12.5" x14ac:dyDescent="0.25">
      <c r="A266" s="8" t="s">
        <v>91</v>
      </c>
      <c r="B266" s="8" t="s">
        <v>92</v>
      </c>
      <c r="C266" s="8" t="str">
        <f t="shared" si="12"/>
        <v>Richard Porthouse</v>
      </c>
      <c r="D266" s="16">
        <v>638.91999999999996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>
        <v>19.63</v>
      </c>
      <c r="W266" s="17"/>
      <c r="X266" s="17">
        <v>2.5</v>
      </c>
      <c r="Y266" s="15">
        <f t="shared" si="13"/>
        <v>661.05</v>
      </c>
      <c r="Z266" s="13">
        <v>43678</v>
      </c>
      <c r="AA266" s="15">
        <f t="shared" si="14"/>
        <v>661.05</v>
      </c>
    </row>
    <row r="267" spans="1:27" ht="12.5" x14ac:dyDescent="0.25">
      <c r="A267" s="8" t="s">
        <v>93</v>
      </c>
      <c r="B267" s="8" t="s">
        <v>94</v>
      </c>
      <c r="C267" s="8" t="str">
        <f t="shared" si="12"/>
        <v>Lynne Proudlock</v>
      </c>
      <c r="D267" s="16">
        <v>638.91999999999996</v>
      </c>
      <c r="E267" s="17">
        <v>504.42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>
        <v>14.99</v>
      </c>
      <c r="V267" s="17">
        <v>19.63</v>
      </c>
      <c r="W267" s="17"/>
      <c r="X267" s="17"/>
      <c r="Y267" s="15">
        <f t="shared" si="13"/>
        <v>1177.96</v>
      </c>
      <c r="Z267" s="13">
        <v>43678</v>
      </c>
      <c r="AA267" s="15">
        <f t="shared" si="14"/>
        <v>1177.96</v>
      </c>
    </row>
    <row r="268" spans="1:27" ht="12.5" x14ac:dyDescent="0.25">
      <c r="A268" s="8" t="s">
        <v>95</v>
      </c>
      <c r="B268" s="8" t="s">
        <v>96</v>
      </c>
      <c r="C268" s="8" t="str">
        <f t="shared" si="12"/>
        <v>Olive Punchion</v>
      </c>
      <c r="D268" s="16">
        <v>638.91999999999996</v>
      </c>
      <c r="E268" s="17">
        <v>514.48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>
        <v>14.99</v>
      </c>
      <c r="V268" s="17">
        <v>19.63</v>
      </c>
      <c r="W268" s="17"/>
      <c r="X268" s="17"/>
      <c r="Y268" s="15">
        <f t="shared" si="13"/>
        <v>1188.0200000000002</v>
      </c>
      <c r="Z268" s="13">
        <v>43678</v>
      </c>
      <c r="AA268" s="15">
        <f t="shared" si="14"/>
        <v>1188.0200000000002</v>
      </c>
    </row>
    <row r="269" spans="1:27" ht="12.5" x14ac:dyDescent="0.25">
      <c r="A269" s="9" t="s">
        <v>97</v>
      </c>
      <c r="B269" s="9" t="s">
        <v>98</v>
      </c>
      <c r="C269" s="8" t="str">
        <f t="shared" si="12"/>
        <v>Doreen Purvis</v>
      </c>
      <c r="D269" s="16">
        <v>638.91999999999996</v>
      </c>
      <c r="E269" s="16">
        <v>426</v>
      </c>
      <c r="F269" s="17"/>
      <c r="G269" s="17"/>
      <c r="H269" s="17">
        <v>30.6</v>
      </c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>
        <v>2.5</v>
      </c>
      <c r="Y269" s="15">
        <f t="shared" si="13"/>
        <v>1098.02</v>
      </c>
      <c r="Z269" s="13">
        <v>43678</v>
      </c>
      <c r="AA269" s="15">
        <f t="shared" si="14"/>
        <v>1098.02</v>
      </c>
    </row>
    <row r="270" spans="1:27" ht="12.5" x14ac:dyDescent="0.25">
      <c r="A270" s="8" t="s">
        <v>99</v>
      </c>
      <c r="B270" s="8" t="s">
        <v>100</v>
      </c>
      <c r="C270" s="8" t="str">
        <f t="shared" si="12"/>
        <v>Keith Roberts</v>
      </c>
      <c r="D270" s="16">
        <v>638.91999999999996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5">
        <f t="shared" si="13"/>
        <v>638.91999999999996</v>
      </c>
      <c r="Z270" s="13">
        <v>43678</v>
      </c>
      <c r="AA270" s="15">
        <f t="shared" si="14"/>
        <v>638.91999999999996</v>
      </c>
    </row>
    <row r="271" spans="1:27" ht="12.5" x14ac:dyDescent="0.25">
      <c r="A271" s="8" t="s">
        <v>101</v>
      </c>
      <c r="B271" s="8" t="s">
        <v>22</v>
      </c>
      <c r="C271" s="8" t="str">
        <f t="shared" si="12"/>
        <v>John Robertson</v>
      </c>
      <c r="D271" s="16">
        <v>638.91999999999996</v>
      </c>
      <c r="E271" s="17">
        <v>213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5">
        <f t="shared" si="13"/>
        <v>851.92</v>
      </c>
      <c r="Z271" s="13">
        <v>43678</v>
      </c>
      <c r="AA271" s="15">
        <f t="shared" si="14"/>
        <v>851.92</v>
      </c>
    </row>
    <row r="272" spans="1:27" ht="12.5" x14ac:dyDescent="0.25">
      <c r="A272" s="8" t="s">
        <v>102</v>
      </c>
      <c r="B272" s="8" t="s">
        <v>53</v>
      </c>
      <c r="C272" s="8" t="str">
        <f t="shared" si="12"/>
        <v>James Sewell</v>
      </c>
      <c r="D272" s="16">
        <v>638.91999999999996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>
        <v>14.99</v>
      </c>
      <c r="V272" s="17">
        <v>19.63</v>
      </c>
      <c r="W272" s="17"/>
      <c r="X272" s="17">
        <v>2.5</v>
      </c>
      <c r="Y272" s="15">
        <f t="shared" si="13"/>
        <v>676.04</v>
      </c>
      <c r="Z272" s="13">
        <v>43678</v>
      </c>
      <c r="AA272" s="15">
        <f t="shared" si="14"/>
        <v>676.04</v>
      </c>
    </row>
    <row r="273" spans="1:27" ht="12.5" x14ac:dyDescent="0.25">
      <c r="A273" s="9" t="s">
        <v>103</v>
      </c>
      <c r="B273" s="9" t="s">
        <v>70</v>
      </c>
      <c r="C273" s="8" t="str">
        <f t="shared" si="12"/>
        <v>Alan Smith</v>
      </c>
      <c r="D273" s="16">
        <v>638.91999999999996</v>
      </c>
      <c r="E273" s="16">
        <v>639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>
        <v>14.99</v>
      </c>
      <c r="V273" s="17"/>
      <c r="W273" s="17"/>
      <c r="X273" s="17">
        <v>2.5</v>
      </c>
      <c r="Y273" s="15">
        <f t="shared" si="13"/>
        <v>1295.4100000000001</v>
      </c>
      <c r="Z273" s="13">
        <v>43678</v>
      </c>
      <c r="AA273" s="15">
        <f t="shared" si="14"/>
        <v>1295.4100000000001</v>
      </c>
    </row>
    <row r="274" spans="1:27" ht="12.5" x14ac:dyDescent="0.25">
      <c r="A274" s="9" t="s">
        <v>103</v>
      </c>
      <c r="B274" s="9" t="s">
        <v>104</v>
      </c>
      <c r="C274" s="8" t="str">
        <f t="shared" si="12"/>
        <v>Moira Smith</v>
      </c>
      <c r="D274" s="16">
        <v>638.91999999999996</v>
      </c>
      <c r="E274" s="16">
        <v>1020.08</v>
      </c>
      <c r="F274" s="17"/>
      <c r="G274" s="17"/>
      <c r="H274" s="17">
        <v>30.4</v>
      </c>
      <c r="I274" s="17"/>
      <c r="J274" s="17">
        <v>263.75</v>
      </c>
      <c r="K274" s="17"/>
      <c r="L274" s="17"/>
      <c r="M274" s="17"/>
      <c r="N274" s="17"/>
      <c r="O274" s="17"/>
      <c r="P274" s="17"/>
      <c r="Q274" s="17">
        <v>570</v>
      </c>
      <c r="R274" s="17">
        <v>261</v>
      </c>
      <c r="S274" s="17"/>
      <c r="T274" s="17"/>
      <c r="U274" s="17"/>
      <c r="V274" s="17"/>
      <c r="W274" s="17"/>
      <c r="X274" s="17">
        <v>2.5</v>
      </c>
      <c r="Y274" s="15">
        <f t="shared" si="13"/>
        <v>2786.65</v>
      </c>
      <c r="Z274" s="13">
        <v>43678</v>
      </c>
      <c r="AA274" s="15">
        <f t="shared" si="14"/>
        <v>2786.65</v>
      </c>
    </row>
    <row r="275" spans="1:27" ht="12.5" x14ac:dyDescent="0.25">
      <c r="A275" s="8" t="s">
        <v>105</v>
      </c>
      <c r="B275" s="8" t="s">
        <v>107</v>
      </c>
      <c r="C275" s="8" t="str">
        <f t="shared" si="12"/>
        <v>Sheila Stephenson</v>
      </c>
      <c r="D275" s="16">
        <v>638.91999999999996</v>
      </c>
      <c r="E275" s="17">
        <v>426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>
        <v>2.5</v>
      </c>
      <c r="Y275" s="15">
        <f t="shared" si="13"/>
        <v>1067.42</v>
      </c>
      <c r="Z275" s="13">
        <v>43678</v>
      </c>
      <c r="AA275" s="15">
        <f t="shared" si="14"/>
        <v>1067.42</v>
      </c>
    </row>
    <row r="276" spans="1:27" ht="12.5" x14ac:dyDescent="0.25">
      <c r="A276" s="8" t="s">
        <v>108</v>
      </c>
      <c r="B276" s="8" t="s">
        <v>109</v>
      </c>
      <c r="C276" s="8" t="str">
        <f t="shared" si="12"/>
        <v>Alison Strike</v>
      </c>
      <c r="D276" s="16">
        <v>638.91999999999996</v>
      </c>
      <c r="E276" s="17">
        <v>426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>
        <v>21.76</v>
      </c>
      <c r="W276" s="17"/>
      <c r="X276" s="17"/>
      <c r="Y276" s="15">
        <f t="shared" si="13"/>
        <v>1086.68</v>
      </c>
      <c r="Z276" s="13">
        <v>43678</v>
      </c>
      <c r="AA276" s="15">
        <f t="shared" si="14"/>
        <v>1086.68</v>
      </c>
    </row>
    <row r="277" spans="1:27" ht="12.5" x14ac:dyDescent="0.25">
      <c r="A277" s="8" t="s">
        <v>110</v>
      </c>
      <c r="B277" s="8" t="s">
        <v>111</v>
      </c>
      <c r="C277" s="8" t="str">
        <f t="shared" si="12"/>
        <v>Judith Taylor</v>
      </c>
      <c r="D277" s="16">
        <v>638.91999999999996</v>
      </c>
      <c r="E277" s="17">
        <v>213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5">
        <f t="shared" si="13"/>
        <v>851.92</v>
      </c>
      <c r="Z277" s="13">
        <v>43678</v>
      </c>
      <c r="AA277" s="15">
        <f t="shared" si="14"/>
        <v>851.92</v>
      </c>
    </row>
    <row r="278" spans="1:27" ht="12.5" x14ac:dyDescent="0.25">
      <c r="A278" s="8" t="s">
        <v>112</v>
      </c>
      <c r="B278" s="8" t="s">
        <v>113</v>
      </c>
      <c r="C278" s="8" t="str">
        <f t="shared" si="12"/>
        <v>Glen Thompson</v>
      </c>
      <c r="D278" s="16">
        <v>638.91999999999996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5">
        <f t="shared" si="13"/>
        <v>638.91999999999996</v>
      </c>
      <c r="Z278" s="13">
        <v>43678</v>
      </c>
      <c r="AA278" s="15">
        <f t="shared" si="14"/>
        <v>638.91999999999996</v>
      </c>
    </row>
    <row r="279" spans="1:27" ht="12.5" x14ac:dyDescent="0.25">
      <c r="A279" s="8" t="s">
        <v>114</v>
      </c>
      <c r="B279" s="8" t="s">
        <v>115</v>
      </c>
      <c r="C279" s="8" t="str">
        <f t="shared" si="12"/>
        <v>Susan Traynor</v>
      </c>
      <c r="D279" s="16">
        <v>638.91999999999996</v>
      </c>
      <c r="E279" s="17">
        <v>426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5">
        <f t="shared" si="13"/>
        <v>1064.92</v>
      </c>
      <c r="Z279" s="13">
        <v>43678</v>
      </c>
      <c r="AA279" s="15">
        <f t="shared" si="14"/>
        <v>1064.92</v>
      </c>
    </row>
    <row r="280" spans="1:27" ht="12.5" x14ac:dyDescent="0.25">
      <c r="A280" s="8" t="s">
        <v>116</v>
      </c>
      <c r="B280" s="8" t="s">
        <v>63</v>
      </c>
      <c r="C280" s="8" t="str">
        <f t="shared" si="12"/>
        <v>Anne Walsh</v>
      </c>
      <c r="D280" s="16">
        <v>638.91999999999996</v>
      </c>
      <c r="E280" s="17">
        <v>639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>
        <v>14.99</v>
      </c>
      <c r="V280" s="17">
        <v>19.63</v>
      </c>
      <c r="W280" s="17"/>
      <c r="X280" s="17">
        <v>2.5</v>
      </c>
      <c r="Y280" s="15">
        <f t="shared" si="13"/>
        <v>1315.0400000000002</v>
      </c>
      <c r="Z280" s="13">
        <v>43678</v>
      </c>
      <c r="AA280" s="15">
        <f t="shared" si="14"/>
        <v>1315.0400000000002</v>
      </c>
    </row>
    <row r="281" spans="1:27" ht="12.5" x14ac:dyDescent="0.25">
      <c r="A281" s="9" t="s">
        <v>116</v>
      </c>
      <c r="B281" s="9" t="s">
        <v>117</v>
      </c>
      <c r="C281" s="8" t="str">
        <f t="shared" si="12"/>
        <v>Mark Walsh</v>
      </c>
      <c r="D281" s="16">
        <v>638.91999999999996</v>
      </c>
      <c r="E281" s="16">
        <v>1020.08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5">
        <f t="shared" si="13"/>
        <v>1659</v>
      </c>
      <c r="Z281" s="13">
        <v>43678</v>
      </c>
      <c r="AA281" s="15">
        <f t="shared" si="14"/>
        <v>1659</v>
      </c>
    </row>
    <row r="282" spans="1:27" ht="12.5" x14ac:dyDescent="0.25">
      <c r="A282" s="8" t="s">
        <v>118</v>
      </c>
      <c r="B282" s="8" t="s">
        <v>119</v>
      </c>
      <c r="C282" s="8" t="str">
        <f t="shared" si="12"/>
        <v>Joyce Welsh</v>
      </c>
      <c r="D282" s="16">
        <v>638.91999999999996</v>
      </c>
      <c r="E282" s="17">
        <v>426</v>
      </c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>
        <v>14.99</v>
      </c>
      <c r="V282" s="17"/>
      <c r="W282" s="17"/>
      <c r="X282" s="17"/>
      <c r="Y282" s="15">
        <f t="shared" si="13"/>
        <v>1079.9100000000001</v>
      </c>
      <c r="Z282" s="13">
        <v>43678</v>
      </c>
      <c r="AA282" s="15">
        <f t="shared" si="14"/>
        <v>1079.9100000000001</v>
      </c>
    </row>
    <row r="283" spans="1:27" ht="12.5" x14ac:dyDescent="0.25">
      <c r="A283" s="8" t="s">
        <v>120</v>
      </c>
      <c r="B283" s="8" t="s">
        <v>121</v>
      </c>
      <c r="C283" s="8" t="str">
        <f t="shared" si="12"/>
        <v>Joseph West</v>
      </c>
      <c r="D283" s="16">
        <v>638.91999999999996</v>
      </c>
      <c r="E283" s="17">
        <v>213</v>
      </c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>
        <v>19.63</v>
      </c>
      <c r="W283" s="17"/>
      <c r="X283" s="17"/>
      <c r="Y283" s="15">
        <f t="shared" si="13"/>
        <v>871.55</v>
      </c>
      <c r="Z283" s="13">
        <v>43678</v>
      </c>
      <c r="AA283" s="15">
        <f t="shared" si="14"/>
        <v>871.55</v>
      </c>
    </row>
    <row r="284" spans="1:27" ht="12.5" x14ac:dyDescent="0.25">
      <c r="A284" s="8" t="s">
        <v>19</v>
      </c>
      <c r="B284" s="8" t="s">
        <v>20</v>
      </c>
      <c r="C284" s="8" t="str">
        <f t="shared" si="12"/>
        <v>Joe Amar</v>
      </c>
      <c r="D284" s="16">
        <v>638.91999999999996</v>
      </c>
      <c r="E284" s="17">
        <v>426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21"/>
      <c r="W284" s="17"/>
      <c r="X284" s="17"/>
      <c r="Y284" s="15">
        <f t="shared" si="13"/>
        <v>1064.92</v>
      </c>
      <c r="Z284" s="13">
        <v>43709</v>
      </c>
      <c r="AA284" s="15">
        <f t="shared" si="14"/>
        <v>1064.92</v>
      </c>
    </row>
    <row r="285" spans="1:27" ht="12.5" x14ac:dyDescent="0.25">
      <c r="A285" s="8" t="s">
        <v>21</v>
      </c>
      <c r="B285" s="8" t="s">
        <v>22</v>
      </c>
      <c r="C285" s="8" t="str">
        <f t="shared" si="12"/>
        <v>John Anglin</v>
      </c>
      <c r="D285" s="16">
        <v>638.91999999999996</v>
      </c>
      <c r="E285" s="17">
        <v>1020.08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23"/>
      <c r="W285" s="17"/>
      <c r="X285" s="17"/>
      <c r="Y285" s="15">
        <f t="shared" si="13"/>
        <v>1659</v>
      </c>
      <c r="Z285" s="13">
        <v>43709</v>
      </c>
      <c r="AA285" s="15">
        <f t="shared" si="14"/>
        <v>1659</v>
      </c>
    </row>
    <row r="286" spans="1:27" ht="12.5" x14ac:dyDescent="0.25">
      <c r="A286" s="8" t="s">
        <v>23</v>
      </c>
      <c r="B286" s="8" t="s">
        <v>24</v>
      </c>
      <c r="C286" s="8" t="str">
        <f t="shared" si="12"/>
        <v>Joan Atkinson</v>
      </c>
      <c r="D286" s="16">
        <v>638.91999999999996</v>
      </c>
      <c r="E286" s="17">
        <v>1020.08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>
        <v>21.76</v>
      </c>
      <c r="W286" s="17"/>
      <c r="X286" s="17">
        <v>2.5</v>
      </c>
      <c r="Y286" s="15">
        <f t="shared" si="13"/>
        <v>1683.26</v>
      </c>
      <c r="Z286" s="13">
        <v>43709</v>
      </c>
      <c r="AA286" s="15">
        <f t="shared" si="14"/>
        <v>1683.26</v>
      </c>
    </row>
    <row r="287" spans="1:27" ht="12.5" x14ac:dyDescent="0.25">
      <c r="A287" s="8" t="s">
        <v>25</v>
      </c>
      <c r="B287" s="8" t="s">
        <v>26</v>
      </c>
      <c r="C287" s="8" t="str">
        <f t="shared" si="12"/>
        <v>Joanne Bell</v>
      </c>
      <c r="D287" s="16">
        <v>638.91999999999996</v>
      </c>
      <c r="E287" s="17">
        <v>213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>
        <v>14.99</v>
      </c>
      <c r="V287" s="17">
        <v>19.63</v>
      </c>
      <c r="W287" s="17"/>
      <c r="X287" s="17"/>
      <c r="Y287" s="15">
        <f t="shared" si="13"/>
        <v>886.54</v>
      </c>
      <c r="Z287" s="13">
        <v>43709</v>
      </c>
      <c r="AA287" s="15">
        <f t="shared" si="14"/>
        <v>886.54</v>
      </c>
    </row>
    <row r="288" spans="1:27" ht="12.5" x14ac:dyDescent="0.25">
      <c r="A288" s="8" t="s">
        <v>27</v>
      </c>
      <c r="B288" s="8" t="s">
        <v>28</v>
      </c>
      <c r="C288" s="8" t="str">
        <f t="shared" si="12"/>
        <v>Peter Boyack</v>
      </c>
      <c r="D288" s="16">
        <v>638.91999999999996</v>
      </c>
      <c r="E288" s="17">
        <v>213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>
        <v>14.99</v>
      </c>
      <c r="V288" s="17">
        <v>21.76</v>
      </c>
      <c r="W288" s="17"/>
      <c r="X288" s="17">
        <v>2.5</v>
      </c>
      <c r="Y288" s="15">
        <f t="shared" si="13"/>
        <v>891.17</v>
      </c>
      <c r="Z288" s="13">
        <v>43709</v>
      </c>
      <c r="AA288" s="15">
        <f t="shared" si="14"/>
        <v>891.17</v>
      </c>
    </row>
    <row r="289" spans="1:27" ht="12.5" x14ac:dyDescent="0.25">
      <c r="A289" s="8" t="s">
        <v>29</v>
      </c>
      <c r="B289" s="8" t="s">
        <v>30</v>
      </c>
      <c r="C289" s="8" t="str">
        <f t="shared" si="12"/>
        <v>William Brady</v>
      </c>
      <c r="D289" s="16">
        <v>638.91999999999996</v>
      </c>
      <c r="E289" s="17">
        <v>639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>
        <v>19.63</v>
      </c>
      <c r="W289" s="17"/>
      <c r="X289" s="17">
        <v>2.5</v>
      </c>
      <c r="Y289" s="15">
        <f t="shared" si="13"/>
        <v>1300.0500000000002</v>
      </c>
      <c r="Z289" s="13">
        <v>43709</v>
      </c>
      <c r="AA289" s="15">
        <f t="shared" si="14"/>
        <v>1300.0500000000002</v>
      </c>
    </row>
    <row r="290" spans="1:27" ht="12.5" x14ac:dyDescent="0.25">
      <c r="A290" s="8" t="s">
        <v>31</v>
      </c>
      <c r="B290" s="8" t="s">
        <v>32</v>
      </c>
      <c r="C290" s="8" t="str">
        <f t="shared" si="12"/>
        <v>Jane Carter</v>
      </c>
      <c r="D290" s="16">
        <v>638.91999999999996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21"/>
      <c r="W290" s="17"/>
      <c r="X290" s="17"/>
      <c r="Y290" s="15">
        <f t="shared" si="13"/>
        <v>638.91999999999996</v>
      </c>
      <c r="Z290" s="13">
        <v>43709</v>
      </c>
      <c r="AA290" s="15">
        <f t="shared" si="14"/>
        <v>638.91999999999996</v>
      </c>
    </row>
    <row r="291" spans="1:27" ht="12.5" x14ac:dyDescent="0.25">
      <c r="A291" s="8" t="s">
        <v>37</v>
      </c>
      <c r="B291" s="8" t="s">
        <v>38</v>
      </c>
      <c r="C291" s="8" t="str">
        <f t="shared" si="12"/>
        <v>Stephen Dean</v>
      </c>
      <c r="D291" s="16">
        <v>638.91999999999996</v>
      </c>
      <c r="E291" s="17">
        <v>213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23"/>
      <c r="W291" s="17"/>
      <c r="X291" s="17"/>
      <c r="Y291" s="15">
        <f t="shared" si="13"/>
        <v>851.92</v>
      </c>
      <c r="Z291" s="13">
        <v>43709</v>
      </c>
      <c r="AA291" s="15">
        <f t="shared" si="14"/>
        <v>851.92</v>
      </c>
    </row>
    <row r="292" spans="1:27" ht="12.5" x14ac:dyDescent="0.25">
      <c r="A292" s="8" t="s">
        <v>39</v>
      </c>
      <c r="B292" s="8" t="s">
        <v>40</v>
      </c>
      <c r="C292" s="8" t="str">
        <f t="shared" si="12"/>
        <v>Norman Dick</v>
      </c>
      <c r="D292" s="16">
        <v>638.91999999999996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>
        <v>14.99</v>
      </c>
      <c r="V292" s="17">
        <v>19.63</v>
      </c>
      <c r="W292" s="17"/>
      <c r="X292" s="17">
        <v>2.5</v>
      </c>
      <c r="Y292" s="15">
        <f t="shared" si="13"/>
        <v>676.04</v>
      </c>
      <c r="Z292" s="13">
        <v>43709</v>
      </c>
      <c r="AA292" s="15">
        <f t="shared" si="14"/>
        <v>676.04</v>
      </c>
    </row>
    <row r="293" spans="1:27" ht="12.5" x14ac:dyDescent="0.25">
      <c r="A293" s="8" t="s">
        <v>41</v>
      </c>
      <c r="B293" s="8" t="s">
        <v>42</v>
      </c>
      <c r="C293" s="8" t="str">
        <f t="shared" si="12"/>
        <v>Robert Dix</v>
      </c>
      <c r="D293" s="16">
        <v>638.91999999999996</v>
      </c>
      <c r="E293" s="17">
        <v>852.17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>
        <v>19.63</v>
      </c>
      <c r="W293" s="17"/>
      <c r="X293" s="17">
        <v>3.04</v>
      </c>
      <c r="Y293" s="15">
        <f t="shared" si="13"/>
        <v>1513.76</v>
      </c>
      <c r="Z293" s="13">
        <v>43709</v>
      </c>
      <c r="AA293" s="15">
        <f t="shared" si="14"/>
        <v>1513.76</v>
      </c>
    </row>
    <row r="294" spans="1:27" ht="12.5" x14ac:dyDescent="0.25">
      <c r="A294" s="8" t="s">
        <v>43</v>
      </c>
      <c r="B294" s="8" t="s">
        <v>44</v>
      </c>
      <c r="C294" s="8" t="str">
        <f t="shared" si="12"/>
        <v>Tracey Dixon</v>
      </c>
      <c r="D294" s="16">
        <v>638.91999999999996</v>
      </c>
      <c r="E294" s="17">
        <v>1491.17</v>
      </c>
      <c r="F294" s="17">
        <v>53.45</v>
      </c>
      <c r="G294" s="17"/>
      <c r="H294" s="17"/>
      <c r="I294" s="17"/>
      <c r="J294" s="17"/>
      <c r="K294" s="17"/>
      <c r="L294" s="17">
        <v>41.9</v>
      </c>
      <c r="M294" s="17"/>
      <c r="N294" s="17"/>
      <c r="O294" s="17"/>
      <c r="P294" s="17"/>
      <c r="Q294" s="17"/>
      <c r="R294" s="17"/>
      <c r="S294" s="17"/>
      <c r="T294" s="17"/>
      <c r="U294" s="17">
        <v>14.99</v>
      </c>
      <c r="V294" s="17">
        <v>19.63</v>
      </c>
      <c r="W294" s="17"/>
      <c r="X294" s="17"/>
      <c r="Y294" s="15">
        <f t="shared" si="13"/>
        <v>2260.06</v>
      </c>
      <c r="Z294" s="13">
        <v>43709</v>
      </c>
      <c r="AA294" s="15">
        <f t="shared" si="14"/>
        <v>2260.06</v>
      </c>
    </row>
    <row r="295" spans="1:27" ht="12.5" x14ac:dyDescent="0.25">
      <c r="A295" s="8" t="s">
        <v>45</v>
      </c>
      <c r="B295" s="8" t="s">
        <v>46</v>
      </c>
      <c r="C295" s="8" t="str">
        <f t="shared" si="12"/>
        <v>Alexander Donaldson</v>
      </c>
      <c r="D295" s="16">
        <v>638.91999999999996</v>
      </c>
      <c r="E295" s="17">
        <v>514.48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>
        <v>14.99</v>
      </c>
      <c r="V295" s="17">
        <v>21.76</v>
      </c>
      <c r="W295" s="17"/>
      <c r="X295" s="17">
        <v>2.5</v>
      </c>
      <c r="Y295" s="15">
        <f t="shared" si="13"/>
        <v>1192.6500000000001</v>
      </c>
      <c r="Z295" s="13">
        <v>43709</v>
      </c>
      <c r="AA295" s="15">
        <f t="shared" si="14"/>
        <v>1192.6500000000001</v>
      </c>
    </row>
    <row r="296" spans="1:27" ht="12.5" x14ac:dyDescent="0.25">
      <c r="A296" s="8" t="s">
        <v>47</v>
      </c>
      <c r="B296" s="8" t="s">
        <v>48</v>
      </c>
      <c r="C296" s="8" t="str">
        <f t="shared" si="12"/>
        <v>Sarah Duncan</v>
      </c>
      <c r="D296" s="16">
        <v>638.91999999999996</v>
      </c>
      <c r="E296" s="17">
        <v>426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21"/>
      <c r="W296" s="17"/>
      <c r="X296" s="17"/>
      <c r="Y296" s="15">
        <f t="shared" si="13"/>
        <v>1064.92</v>
      </c>
      <c r="Z296" s="13">
        <v>43709</v>
      </c>
      <c r="AA296" s="15">
        <f t="shared" si="14"/>
        <v>1064.92</v>
      </c>
    </row>
    <row r="297" spans="1:27" ht="12.5" x14ac:dyDescent="0.25">
      <c r="A297" s="8" t="s">
        <v>49</v>
      </c>
      <c r="B297" s="8" t="s">
        <v>50</v>
      </c>
      <c r="C297" s="8" t="str">
        <f t="shared" si="12"/>
        <v>Adam Ellison</v>
      </c>
      <c r="D297" s="16">
        <v>638.91999999999996</v>
      </c>
      <c r="E297" s="17">
        <v>426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23"/>
      <c r="W297" s="17"/>
      <c r="X297" s="17"/>
      <c r="Y297" s="15">
        <f t="shared" si="13"/>
        <v>1064.92</v>
      </c>
      <c r="Z297" s="13">
        <v>43709</v>
      </c>
      <c r="AA297" s="15">
        <f t="shared" si="14"/>
        <v>1064.92</v>
      </c>
    </row>
    <row r="298" spans="1:27" ht="12.5" x14ac:dyDescent="0.25">
      <c r="A298" s="9" t="s">
        <v>51</v>
      </c>
      <c r="B298" s="9" t="s">
        <v>123</v>
      </c>
      <c r="C298" s="8" t="str">
        <f t="shared" si="12"/>
        <v>Wilf Flynn</v>
      </c>
      <c r="D298" s="16">
        <v>638.91999999999996</v>
      </c>
      <c r="E298" s="16">
        <v>514.48</v>
      </c>
      <c r="F298" s="17"/>
      <c r="G298" s="17"/>
      <c r="H298" s="17">
        <v>0</v>
      </c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>
        <v>19.63</v>
      </c>
      <c r="W298" s="17"/>
      <c r="X298" s="17">
        <v>2.5</v>
      </c>
      <c r="Y298" s="15">
        <f t="shared" si="13"/>
        <v>1175.5300000000002</v>
      </c>
      <c r="Z298" s="13">
        <v>43709</v>
      </c>
      <c r="AA298" s="15">
        <f t="shared" si="14"/>
        <v>1175.5300000000002</v>
      </c>
    </row>
    <row r="299" spans="1:27" ht="12.5" x14ac:dyDescent="0.25">
      <c r="A299" s="8" t="s">
        <v>52</v>
      </c>
      <c r="B299" s="8" t="s">
        <v>53</v>
      </c>
      <c r="C299" s="8" t="str">
        <f t="shared" si="12"/>
        <v>James Foreman</v>
      </c>
      <c r="D299" s="16">
        <v>638.91999999999996</v>
      </c>
      <c r="E299" s="17">
        <v>639</v>
      </c>
      <c r="F299" s="17"/>
      <c r="G299" s="17"/>
      <c r="H299" s="17"/>
      <c r="I299" s="17">
        <v>312.73</v>
      </c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>
        <v>19.63</v>
      </c>
      <c r="W299" s="17"/>
      <c r="X299" s="17">
        <v>2.5</v>
      </c>
      <c r="Y299" s="15">
        <f t="shared" si="13"/>
        <v>1612.7800000000002</v>
      </c>
      <c r="Z299" s="13">
        <v>43709</v>
      </c>
      <c r="AA299" s="15">
        <f t="shared" si="14"/>
        <v>1612.7800000000002</v>
      </c>
    </row>
    <row r="300" spans="1:27" ht="12.5" x14ac:dyDescent="0.25">
      <c r="A300" s="8" t="s">
        <v>54</v>
      </c>
      <c r="B300" s="8" t="s">
        <v>55</v>
      </c>
      <c r="C300" s="8" t="str">
        <f t="shared" si="12"/>
        <v>David Francis</v>
      </c>
      <c r="D300" s="16">
        <v>638.91999999999996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26"/>
      <c r="W300" s="17"/>
      <c r="X300" s="17"/>
      <c r="Y300" s="15">
        <f t="shared" si="13"/>
        <v>638.91999999999996</v>
      </c>
      <c r="Z300" s="13">
        <v>43709</v>
      </c>
      <c r="AA300" s="15">
        <f t="shared" si="14"/>
        <v>638.91999999999996</v>
      </c>
    </row>
    <row r="301" spans="1:27" ht="12.5" x14ac:dyDescent="0.25">
      <c r="A301" s="8" t="s">
        <v>56</v>
      </c>
      <c r="B301" s="8" t="s">
        <v>57</v>
      </c>
      <c r="C301" s="8" t="str">
        <f t="shared" si="12"/>
        <v>Ernest Gibson</v>
      </c>
      <c r="D301" s="16">
        <v>638.91999999999996</v>
      </c>
      <c r="E301" s="17">
        <v>852.17</v>
      </c>
      <c r="F301" s="17"/>
      <c r="G301" s="17"/>
      <c r="H301" s="17"/>
      <c r="I301" s="17"/>
      <c r="J301" s="17"/>
      <c r="K301" s="17"/>
      <c r="L301" s="17">
        <v>41.2</v>
      </c>
      <c r="M301" s="17"/>
      <c r="N301" s="17"/>
      <c r="O301" s="17"/>
      <c r="P301" s="17"/>
      <c r="Q301" s="17"/>
      <c r="R301" s="17"/>
      <c r="S301" s="17"/>
      <c r="T301" s="17"/>
      <c r="U301" s="17"/>
      <c r="V301" s="17">
        <v>19.63</v>
      </c>
      <c r="W301" s="17"/>
      <c r="X301" s="17"/>
      <c r="Y301" s="15">
        <f t="shared" si="13"/>
        <v>1551.92</v>
      </c>
      <c r="Z301" s="13">
        <v>43709</v>
      </c>
      <c r="AA301" s="15">
        <f t="shared" si="14"/>
        <v>1551.92</v>
      </c>
    </row>
    <row r="302" spans="1:27" ht="12.5" x14ac:dyDescent="0.25">
      <c r="A302" s="8" t="s">
        <v>58</v>
      </c>
      <c r="B302" s="8" t="s">
        <v>59</v>
      </c>
      <c r="C302" s="8" t="str">
        <f t="shared" si="12"/>
        <v>Angela Hamilton</v>
      </c>
      <c r="D302" s="16">
        <v>638.91999999999996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21"/>
      <c r="W302" s="17"/>
      <c r="X302" s="17"/>
      <c r="Y302" s="15">
        <f t="shared" si="13"/>
        <v>638.91999999999996</v>
      </c>
      <c r="Z302" s="13">
        <v>43709</v>
      </c>
      <c r="AA302" s="15">
        <f t="shared" si="14"/>
        <v>638.91999999999996</v>
      </c>
    </row>
    <row r="303" spans="1:27" ht="12.5" x14ac:dyDescent="0.25">
      <c r="A303" s="8" t="s">
        <v>60</v>
      </c>
      <c r="B303" s="8" t="s">
        <v>61</v>
      </c>
      <c r="C303" s="8" t="str">
        <f t="shared" si="12"/>
        <v>Patricia Hay</v>
      </c>
      <c r="D303" s="16">
        <v>638.91999999999996</v>
      </c>
      <c r="E303" s="17">
        <v>426</v>
      </c>
      <c r="F303" s="17"/>
      <c r="G303" s="17"/>
      <c r="H303" s="17"/>
      <c r="I303" s="17"/>
      <c r="J303" s="17"/>
      <c r="K303" s="17"/>
      <c r="L303" s="17">
        <v>27.1</v>
      </c>
      <c r="M303" s="17"/>
      <c r="N303" s="17"/>
      <c r="O303" s="17"/>
      <c r="P303" s="17"/>
      <c r="Q303" s="17"/>
      <c r="R303" s="17"/>
      <c r="S303" s="17"/>
      <c r="T303" s="17"/>
      <c r="U303" s="17"/>
      <c r="V303" s="23"/>
      <c r="W303" s="17"/>
      <c r="X303" s="17">
        <v>2.5</v>
      </c>
      <c r="Y303" s="15">
        <f t="shared" si="13"/>
        <v>1094.52</v>
      </c>
      <c r="Z303" s="13">
        <v>43709</v>
      </c>
      <c r="AA303" s="15">
        <f t="shared" si="14"/>
        <v>1094.52</v>
      </c>
    </row>
    <row r="304" spans="1:27" ht="12.5" x14ac:dyDescent="0.25">
      <c r="A304" s="8" t="s">
        <v>62</v>
      </c>
      <c r="B304" s="8" t="s">
        <v>63</v>
      </c>
      <c r="C304" s="8" t="str">
        <f t="shared" si="12"/>
        <v>Anne Hetherington</v>
      </c>
      <c r="D304" s="16">
        <v>638.91999999999996</v>
      </c>
      <c r="E304" s="17">
        <v>639</v>
      </c>
      <c r="F304" s="17"/>
      <c r="G304" s="17"/>
      <c r="H304" s="17"/>
      <c r="I304" s="17"/>
      <c r="J304" s="17"/>
      <c r="K304" s="17"/>
      <c r="L304" s="17">
        <v>27.1</v>
      </c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>
        <v>2.5</v>
      </c>
      <c r="Y304" s="15">
        <f t="shared" si="13"/>
        <v>1307.52</v>
      </c>
      <c r="Z304" s="13">
        <v>43709</v>
      </c>
      <c r="AA304" s="15">
        <f t="shared" si="14"/>
        <v>1307.52</v>
      </c>
    </row>
    <row r="305" spans="1:27" ht="12.5" x14ac:dyDescent="0.25">
      <c r="A305" s="8" t="s">
        <v>64</v>
      </c>
      <c r="B305" s="8" t="s">
        <v>65</v>
      </c>
      <c r="C305" s="8" t="str">
        <f t="shared" si="12"/>
        <v>Gladys Hobson</v>
      </c>
      <c r="D305" s="16">
        <v>638.91999999999996</v>
      </c>
      <c r="E305" s="17">
        <v>274.25</v>
      </c>
      <c r="F305" s="17"/>
      <c r="G305" s="17"/>
      <c r="H305" s="17">
        <v>2.4</v>
      </c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26"/>
      <c r="W305" s="17"/>
      <c r="X305" s="17">
        <v>2.5</v>
      </c>
      <c r="Y305" s="15">
        <f t="shared" si="13"/>
        <v>918.06999999999994</v>
      </c>
      <c r="Z305" s="13">
        <v>43709</v>
      </c>
      <c r="AA305" s="15">
        <f t="shared" si="14"/>
        <v>918.06999999999994</v>
      </c>
    </row>
    <row r="306" spans="1:27" ht="12.5" x14ac:dyDescent="0.25">
      <c r="A306" s="8" t="s">
        <v>68</v>
      </c>
      <c r="B306" s="8" t="s">
        <v>24</v>
      </c>
      <c r="C306" s="8" t="str">
        <f t="shared" si="12"/>
        <v>Joan Keegan</v>
      </c>
      <c r="D306" s="16">
        <v>638.91999999999996</v>
      </c>
      <c r="E306" s="17">
        <v>213</v>
      </c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>
        <v>2.5</v>
      </c>
      <c r="Y306" s="15">
        <f t="shared" si="13"/>
        <v>854.42</v>
      </c>
      <c r="Z306" s="13">
        <v>43709</v>
      </c>
      <c r="AA306" s="15">
        <f t="shared" si="14"/>
        <v>854.42</v>
      </c>
    </row>
    <row r="307" spans="1:27" ht="12.5" x14ac:dyDescent="0.25">
      <c r="A307" s="8" t="s">
        <v>69</v>
      </c>
      <c r="B307" s="8" t="s">
        <v>70</v>
      </c>
      <c r="C307" s="8" t="str">
        <f t="shared" si="12"/>
        <v>Alan Kerr</v>
      </c>
      <c r="D307" s="16">
        <v>638.91999999999996</v>
      </c>
      <c r="E307" s="17">
        <v>1020.08</v>
      </c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>
        <v>14.99</v>
      </c>
      <c r="V307" s="17">
        <v>19.63</v>
      </c>
      <c r="W307" s="17"/>
      <c r="X307" s="17"/>
      <c r="Y307" s="15">
        <f t="shared" si="13"/>
        <v>1693.6200000000001</v>
      </c>
      <c r="Z307" s="13">
        <v>43709</v>
      </c>
      <c r="AA307" s="15">
        <f t="shared" si="14"/>
        <v>1693.6200000000001</v>
      </c>
    </row>
    <row r="308" spans="1:27" ht="12.5" x14ac:dyDescent="0.25">
      <c r="A308" s="9" t="s">
        <v>71</v>
      </c>
      <c r="B308" s="9" t="s">
        <v>72</v>
      </c>
      <c r="C308" s="8" t="str">
        <f t="shared" si="12"/>
        <v>Geraldine Kilgour</v>
      </c>
      <c r="D308" s="16">
        <v>638.91999999999996</v>
      </c>
      <c r="E308" s="16">
        <v>639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26"/>
      <c r="W308" s="17"/>
      <c r="X308" s="17"/>
      <c r="Y308" s="15">
        <f t="shared" si="13"/>
        <v>1277.92</v>
      </c>
      <c r="Z308" s="13">
        <v>43709</v>
      </c>
      <c r="AA308" s="15">
        <f t="shared" si="14"/>
        <v>1277.92</v>
      </c>
    </row>
    <row r="309" spans="1:27" ht="12.5" x14ac:dyDescent="0.25">
      <c r="A309" s="8" t="s">
        <v>73</v>
      </c>
      <c r="B309" s="8" t="s">
        <v>74</v>
      </c>
      <c r="C309" s="8" t="str">
        <f t="shared" si="12"/>
        <v>Eileen Leask</v>
      </c>
      <c r="D309" s="16">
        <v>638.91999999999996</v>
      </c>
      <c r="E309" s="17">
        <v>852.17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>
        <v>14.99</v>
      </c>
      <c r="V309" s="17">
        <v>19.63</v>
      </c>
      <c r="W309" s="17"/>
      <c r="X309" s="17">
        <v>2.5</v>
      </c>
      <c r="Y309" s="15">
        <f t="shared" si="13"/>
        <v>1528.21</v>
      </c>
      <c r="Z309" s="13">
        <v>43709</v>
      </c>
      <c r="AA309" s="15">
        <f t="shared" si="14"/>
        <v>1528.21</v>
      </c>
    </row>
    <row r="310" spans="1:27" ht="12.5" x14ac:dyDescent="0.25">
      <c r="A310" s="9" t="s">
        <v>75</v>
      </c>
      <c r="B310" s="9" t="s">
        <v>122</v>
      </c>
      <c r="C310" s="8" t="str">
        <f t="shared" si="12"/>
        <v>Ed Malcolm</v>
      </c>
      <c r="D310" s="16">
        <v>638.91999999999996</v>
      </c>
      <c r="E310" s="16">
        <v>1020.08</v>
      </c>
      <c r="F310" s="17">
        <v>22.5</v>
      </c>
      <c r="G310" s="17">
        <v>51.36</v>
      </c>
      <c r="H310" s="17"/>
      <c r="I310" s="17">
        <v>199.63</v>
      </c>
      <c r="J310" s="17"/>
      <c r="K310" s="17"/>
      <c r="L310" s="17">
        <v>8</v>
      </c>
      <c r="M310" s="17">
        <v>22</v>
      </c>
      <c r="N310" s="17"/>
      <c r="O310" s="17"/>
      <c r="P310" s="17"/>
      <c r="Q310" s="17"/>
      <c r="R310" s="17">
        <v>61.5</v>
      </c>
      <c r="S310" s="17"/>
      <c r="T310" s="27">
        <v>45.58</v>
      </c>
      <c r="U310" s="17">
        <v>14.99</v>
      </c>
      <c r="V310" s="17">
        <v>8.89</v>
      </c>
      <c r="W310" s="17"/>
      <c r="X310" s="17"/>
      <c r="Y310" s="15">
        <f t="shared" si="13"/>
        <v>2093.4499999999994</v>
      </c>
      <c r="Z310" s="13">
        <v>43709</v>
      </c>
      <c r="AA310" s="15">
        <f t="shared" si="14"/>
        <v>2093.4499999999994</v>
      </c>
    </row>
    <row r="311" spans="1:27" ht="12.5" x14ac:dyDescent="0.25">
      <c r="A311" s="9" t="s">
        <v>75</v>
      </c>
      <c r="B311" s="9" t="s">
        <v>76</v>
      </c>
      <c r="C311" s="8" t="str">
        <f t="shared" si="12"/>
        <v>Iain Malcolm</v>
      </c>
      <c r="D311" s="16">
        <v>638.91999999999996</v>
      </c>
      <c r="E311" s="16">
        <v>2343.42</v>
      </c>
      <c r="F311" s="17"/>
      <c r="G311" s="17"/>
      <c r="H311" s="17">
        <v>6.6</v>
      </c>
      <c r="I311" s="34">
        <v>789.15</v>
      </c>
      <c r="J311" s="17"/>
      <c r="K311" s="17"/>
      <c r="L311" s="17"/>
      <c r="M311" s="17"/>
      <c r="N311" s="17"/>
      <c r="O311" s="17"/>
      <c r="P311" s="17"/>
      <c r="Q311" s="34"/>
      <c r="R311" s="34"/>
      <c r="S311" s="17"/>
      <c r="T311" s="17"/>
      <c r="U311" s="17"/>
      <c r="V311" s="17">
        <v>21.76</v>
      </c>
      <c r="W311" s="17"/>
      <c r="X311" s="17"/>
      <c r="Y311" s="15">
        <f t="shared" si="13"/>
        <v>3799.8500000000004</v>
      </c>
      <c r="Z311" s="13">
        <v>43709</v>
      </c>
      <c r="AA311" s="15">
        <f t="shared" si="14"/>
        <v>3799.8500000000004</v>
      </c>
    </row>
    <row r="312" spans="1:27" ht="12.5" x14ac:dyDescent="0.25">
      <c r="A312" s="8" t="s">
        <v>77</v>
      </c>
      <c r="B312" s="8" t="s">
        <v>79</v>
      </c>
      <c r="C312" s="8" t="str">
        <f t="shared" si="12"/>
        <v>Nancy Maxwell</v>
      </c>
      <c r="D312" s="16">
        <v>638.91999999999996</v>
      </c>
      <c r="E312" s="17">
        <v>1020.08</v>
      </c>
      <c r="F312" s="17">
        <v>38.700000000000003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>
        <v>14.99</v>
      </c>
      <c r="V312" s="17">
        <v>19.63</v>
      </c>
      <c r="W312" s="17"/>
      <c r="X312" s="17">
        <v>2.5</v>
      </c>
      <c r="Y312" s="15">
        <f t="shared" si="13"/>
        <v>1734.8200000000002</v>
      </c>
      <c r="Z312" s="13">
        <v>43709</v>
      </c>
      <c r="AA312" s="15">
        <f t="shared" si="14"/>
        <v>1734.8200000000002</v>
      </c>
    </row>
    <row r="313" spans="1:27" ht="12.5" x14ac:dyDescent="0.25">
      <c r="A313" s="8" t="s">
        <v>77</v>
      </c>
      <c r="B313" s="8" t="s">
        <v>80</v>
      </c>
      <c r="C313" s="8" t="str">
        <f t="shared" si="12"/>
        <v>Neil Maxwell</v>
      </c>
      <c r="D313" s="16">
        <v>638.91999999999996</v>
      </c>
      <c r="E313" s="17">
        <v>639</v>
      </c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>
        <v>14.99</v>
      </c>
      <c r="V313" s="17">
        <v>19.63</v>
      </c>
      <c r="W313" s="17"/>
      <c r="X313" s="17"/>
      <c r="Y313" s="15">
        <f t="shared" si="13"/>
        <v>1312.5400000000002</v>
      </c>
      <c r="Z313" s="13">
        <v>43709</v>
      </c>
      <c r="AA313" s="15">
        <f t="shared" si="14"/>
        <v>1312.5400000000002</v>
      </c>
    </row>
    <row r="314" spans="1:27" ht="12.5" x14ac:dyDescent="0.25">
      <c r="A314" s="8" t="s">
        <v>81</v>
      </c>
      <c r="B314" s="8" t="s">
        <v>22</v>
      </c>
      <c r="C314" s="8" t="str">
        <f t="shared" si="12"/>
        <v>John McCabe</v>
      </c>
      <c r="D314" s="16">
        <v>638.91999999999996</v>
      </c>
      <c r="E314" s="17">
        <v>852.17</v>
      </c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21">
        <v>19.63</v>
      </c>
      <c r="W314" s="17"/>
      <c r="X314" s="17"/>
      <c r="Y314" s="15">
        <f t="shared" si="13"/>
        <v>1510.72</v>
      </c>
      <c r="Z314" s="13">
        <v>43709</v>
      </c>
      <c r="AA314" s="15">
        <f t="shared" si="14"/>
        <v>1510.72</v>
      </c>
    </row>
    <row r="315" spans="1:27" ht="12.5" x14ac:dyDescent="0.25">
      <c r="A315" s="8" t="s">
        <v>82</v>
      </c>
      <c r="B315" s="8" t="s">
        <v>83</v>
      </c>
      <c r="C315" s="8" t="str">
        <f t="shared" si="12"/>
        <v>Elizabeth McHugh</v>
      </c>
      <c r="D315" s="16">
        <v>638.91999999999996</v>
      </c>
      <c r="E315" s="17">
        <v>426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23"/>
      <c r="W315" s="17"/>
      <c r="X315" s="17"/>
      <c r="Y315" s="15">
        <f t="shared" si="13"/>
        <v>1064.92</v>
      </c>
      <c r="Z315" s="13">
        <v>43709</v>
      </c>
      <c r="AA315" s="15">
        <f t="shared" si="14"/>
        <v>1064.92</v>
      </c>
    </row>
    <row r="316" spans="1:27" ht="12.5" x14ac:dyDescent="0.25">
      <c r="A316" s="8" t="s">
        <v>85</v>
      </c>
      <c r="B316" s="8" t="s">
        <v>86</v>
      </c>
      <c r="C316" s="8" t="str">
        <f t="shared" si="12"/>
        <v>Jeffery Milburn</v>
      </c>
      <c r="D316" s="16">
        <v>638.91999999999996</v>
      </c>
      <c r="E316" s="17">
        <v>213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>
        <v>14.99</v>
      </c>
      <c r="V316" s="17">
        <v>0</v>
      </c>
      <c r="W316" s="17"/>
      <c r="X316" s="17"/>
      <c r="Y316" s="15">
        <f t="shared" si="13"/>
        <v>866.91</v>
      </c>
      <c r="Z316" s="13">
        <v>43709</v>
      </c>
      <c r="AA316" s="15">
        <f t="shared" si="14"/>
        <v>866.91</v>
      </c>
    </row>
    <row r="317" spans="1:27" ht="12.5" x14ac:dyDescent="0.25">
      <c r="A317" s="8" t="s">
        <v>85</v>
      </c>
      <c r="B317" s="8" t="s">
        <v>87</v>
      </c>
      <c r="C317" s="8" t="str">
        <f t="shared" si="12"/>
        <v>Paul Milburn</v>
      </c>
      <c r="D317" s="16">
        <v>638.91999999999996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21"/>
      <c r="W317" s="17"/>
      <c r="X317" s="17"/>
      <c r="Y317" s="15">
        <f t="shared" si="13"/>
        <v>638.91999999999996</v>
      </c>
      <c r="Z317" s="13">
        <v>43709</v>
      </c>
      <c r="AA317" s="15">
        <f t="shared" si="14"/>
        <v>638.91999999999996</v>
      </c>
    </row>
    <row r="318" spans="1:27" ht="12.5" x14ac:dyDescent="0.25">
      <c r="A318" s="9" t="s">
        <v>88</v>
      </c>
      <c r="B318" s="9" t="s">
        <v>89</v>
      </c>
      <c r="C318" s="8" t="str">
        <f t="shared" si="12"/>
        <v>Margaret Peacock</v>
      </c>
      <c r="D318" s="16">
        <v>638.91999999999996</v>
      </c>
      <c r="E318" s="16">
        <v>514.48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>
        <v>14.99</v>
      </c>
      <c r="V318" s="23"/>
      <c r="W318" s="17"/>
      <c r="X318" s="17">
        <v>2.5</v>
      </c>
      <c r="Y318" s="15">
        <f t="shared" si="13"/>
        <v>1170.8900000000001</v>
      </c>
      <c r="Z318" s="13">
        <v>43709</v>
      </c>
      <c r="AA318" s="15">
        <f t="shared" si="14"/>
        <v>1170.8900000000001</v>
      </c>
    </row>
    <row r="319" spans="1:27" ht="12.5" x14ac:dyDescent="0.25">
      <c r="A319" s="8" t="s">
        <v>90</v>
      </c>
      <c r="B319" s="8" t="s">
        <v>53</v>
      </c>
      <c r="C319" s="8" t="str">
        <f t="shared" si="12"/>
        <v>James Perry</v>
      </c>
      <c r="D319" s="16">
        <v>638.91999999999996</v>
      </c>
      <c r="E319" s="17">
        <v>426</v>
      </c>
      <c r="F319" s="17"/>
      <c r="G319" s="17"/>
      <c r="H319" s="17">
        <v>8.8000000000000007</v>
      </c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>
        <v>19.63</v>
      </c>
      <c r="W319" s="17"/>
      <c r="X319" s="17">
        <v>2.5</v>
      </c>
      <c r="Y319" s="15">
        <f t="shared" si="13"/>
        <v>1095.8500000000001</v>
      </c>
      <c r="Z319" s="13">
        <v>43709</v>
      </c>
      <c r="AA319" s="15">
        <f t="shared" si="14"/>
        <v>1095.8500000000001</v>
      </c>
    </row>
    <row r="320" spans="1:27" ht="12.5" x14ac:dyDescent="0.25">
      <c r="A320" s="8" t="s">
        <v>91</v>
      </c>
      <c r="B320" s="8" t="s">
        <v>92</v>
      </c>
      <c r="C320" s="8" t="str">
        <f t="shared" si="12"/>
        <v>Richard Porthouse</v>
      </c>
      <c r="D320" s="16">
        <v>638.91999999999996</v>
      </c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>
        <v>19.63</v>
      </c>
      <c r="W320" s="17"/>
      <c r="X320" s="17">
        <v>2.5</v>
      </c>
      <c r="Y320" s="15">
        <f t="shared" si="13"/>
        <v>661.05</v>
      </c>
      <c r="Z320" s="13">
        <v>43709</v>
      </c>
      <c r="AA320" s="15">
        <f t="shared" si="14"/>
        <v>661.05</v>
      </c>
    </row>
    <row r="321" spans="1:27" ht="12.5" x14ac:dyDescent="0.25">
      <c r="A321" s="8" t="s">
        <v>93</v>
      </c>
      <c r="B321" s="8" t="s">
        <v>94</v>
      </c>
      <c r="C321" s="8" t="str">
        <f t="shared" si="12"/>
        <v>Lynne Proudlock</v>
      </c>
      <c r="D321" s="16">
        <v>638.91999999999996</v>
      </c>
      <c r="E321" s="17">
        <v>504.42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14.99</v>
      </c>
      <c r="V321" s="17">
        <v>19.63</v>
      </c>
      <c r="W321" s="17"/>
      <c r="X321" s="17"/>
      <c r="Y321" s="15">
        <f t="shared" si="13"/>
        <v>1177.96</v>
      </c>
      <c r="Z321" s="13">
        <v>43709</v>
      </c>
      <c r="AA321" s="15">
        <f t="shared" si="14"/>
        <v>1177.96</v>
      </c>
    </row>
    <row r="322" spans="1:27" ht="12.5" x14ac:dyDescent="0.25">
      <c r="A322" s="8" t="s">
        <v>95</v>
      </c>
      <c r="B322" s="8" t="s">
        <v>96</v>
      </c>
      <c r="C322" s="8" t="str">
        <f t="shared" si="12"/>
        <v>Olive Punchion</v>
      </c>
      <c r="D322" s="16">
        <v>638.91999999999996</v>
      </c>
      <c r="E322" s="17">
        <v>514.48</v>
      </c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>
        <v>14.99</v>
      </c>
      <c r="V322" s="17">
        <v>19.63</v>
      </c>
      <c r="W322" s="17"/>
      <c r="X322" s="17"/>
      <c r="Y322" s="15">
        <f t="shared" si="13"/>
        <v>1188.0200000000002</v>
      </c>
      <c r="Z322" s="13">
        <v>43709</v>
      </c>
      <c r="AA322" s="15">
        <f t="shared" si="14"/>
        <v>1188.0200000000002</v>
      </c>
    </row>
    <row r="323" spans="1:27" ht="12.5" x14ac:dyDescent="0.25">
      <c r="A323" s="9" t="s">
        <v>97</v>
      </c>
      <c r="B323" s="9" t="s">
        <v>98</v>
      </c>
      <c r="C323" s="8" t="str">
        <f t="shared" ref="C323:C386" si="15">CONCATENATE(B323," ",A323)</f>
        <v>Doreen Purvis</v>
      </c>
      <c r="D323" s="16">
        <v>638.91999999999996</v>
      </c>
      <c r="E323" s="16">
        <v>426</v>
      </c>
      <c r="F323" s="17"/>
      <c r="G323" s="17"/>
      <c r="H323" s="17">
        <v>19</v>
      </c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21"/>
      <c r="W323" s="17"/>
      <c r="X323" s="17">
        <v>2.5</v>
      </c>
      <c r="Y323" s="15">
        <f t="shared" ref="Y323:Y386" si="16">SUM(A323:X323)</f>
        <v>1086.42</v>
      </c>
      <c r="Z323" s="13">
        <v>43709</v>
      </c>
      <c r="AA323" s="15">
        <f t="shared" ref="AA323:AA386" si="17">SUM(D323:X323)</f>
        <v>1086.42</v>
      </c>
    </row>
    <row r="324" spans="1:27" ht="12.5" x14ac:dyDescent="0.25">
      <c r="A324" s="8" t="s">
        <v>99</v>
      </c>
      <c r="B324" s="8" t="s">
        <v>100</v>
      </c>
      <c r="C324" s="8" t="str">
        <f t="shared" si="15"/>
        <v>Keith Roberts</v>
      </c>
      <c r="D324" s="16">
        <v>638.91999999999996</v>
      </c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5">
        <f t="shared" si="16"/>
        <v>638.91999999999996</v>
      </c>
      <c r="Z324" s="13">
        <v>43709</v>
      </c>
      <c r="AA324" s="15">
        <f t="shared" si="17"/>
        <v>638.91999999999996</v>
      </c>
    </row>
    <row r="325" spans="1:27" ht="12.5" x14ac:dyDescent="0.25">
      <c r="A325" s="8" t="s">
        <v>101</v>
      </c>
      <c r="B325" s="8" t="s">
        <v>22</v>
      </c>
      <c r="C325" s="8" t="str">
        <f t="shared" si="15"/>
        <v>John Robertson</v>
      </c>
      <c r="D325" s="16">
        <v>638.91999999999996</v>
      </c>
      <c r="E325" s="17">
        <v>213</v>
      </c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23"/>
      <c r="W325" s="17"/>
      <c r="X325" s="17"/>
      <c r="Y325" s="15">
        <f t="shared" si="16"/>
        <v>851.92</v>
      </c>
      <c r="Z325" s="13">
        <v>43709</v>
      </c>
      <c r="AA325" s="15">
        <f t="shared" si="17"/>
        <v>851.92</v>
      </c>
    </row>
    <row r="326" spans="1:27" ht="12.5" x14ac:dyDescent="0.25">
      <c r="A326" s="8" t="s">
        <v>102</v>
      </c>
      <c r="B326" s="8" t="s">
        <v>53</v>
      </c>
      <c r="C326" s="8" t="str">
        <f t="shared" si="15"/>
        <v>James Sewell</v>
      </c>
      <c r="D326" s="16">
        <v>638.91999999999996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>
        <v>14.99</v>
      </c>
      <c r="V326" s="17">
        <v>19.63</v>
      </c>
      <c r="W326" s="17"/>
      <c r="X326" s="17">
        <v>2.5</v>
      </c>
      <c r="Y326" s="15">
        <f t="shared" si="16"/>
        <v>676.04</v>
      </c>
      <c r="Z326" s="13">
        <v>43709</v>
      </c>
      <c r="AA326" s="15">
        <f t="shared" si="17"/>
        <v>676.04</v>
      </c>
    </row>
    <row r="327" spans="1:27" ht="12.5" x14ac:dyDescent="0.25">
      <c r="A327" s="9" t="s">
        <v>103</v>
      </c>
      <c r="B327" s="9" t="s">
        <v>70</v>
      </c>
      <c r="C327" s="8" t="str">
        <f t="shared" si="15"/>
        <v>Alan Smith</v>
      </c>
      <c r="D327" s="16">
        <v>638.91999999999996</v>
      </c>
      <c r="E327" s="16">
        <v>639</v>
      </c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>
        <v>14.99</v>
      </c>
      <c r="V327" s="17"/>
      <c r="W327" s="17"/>
      <c r="X327" s="17">
        <v>2.5</v>
      </c>
      <c r="Y327" s="15">
        <f t="shared" si="16"/>
        <v>1295.4100000000001</v>
      </c>
      <c r="Z327" s="13">
        <v>43709</v>
      </c>
      <c r="AA327" s="15">
        <f t="shared" si="17"/>
        <v>1295.4100000000001</v>
      </c>
    </row>
    <row r="328" spans="1:27" ht="12.5" x14ac:dyDescent="0.25">
      <c r="A328" s="9" t="s">
        <v>103</v>
      </c>
      <c r="B328" s="9" t="s">
        <v>104</v>
      </c>
      <c r="C328" s="8" t="str">
        <f t="shared" si="15"/>
        <v>Moira Smith</v>
      </c>
      <c r="D328" s="16">
        <v>638.91999999999996</v>
      </c>
      <c r="E328" s="16">
        <v>1020.08</v>
      </c>
      <c r="F328" s="17"/>
      <c r="G328" s="17"/>
      <c r="H328" s="17">
        <v>45.6</v>
      </c>
      <c r="I328" s="17">
        <v>490.89</v>
      </c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21"/>
      <c r="W328" s="17"/>
      <c r="X328" s="17">
        <v>2.5</v>
      </c>
      <c r="Y328" s="15">
        <f t="shared" si="16"/>
        <v>2197.9899999999998</v>
      </c>
      <c r="Z328" s="13">
        <v>43709</v>
      </c>
      <c r="AA328" s="15">
        <f t="shared" si="17"/>
        <v>2197.9899999999998</v>
      </c>
    </row>
    <row r="329" spans="1:27" ht="12.5" x14ac:dyDescent="0.25">
      <c r="A329" s="8" t="s">
        <v>105</v>
      </c>
      <c r="B329" s="8" t="s">
        <v>107</v>
      </c>
      <c r="C329" s="8" t="str">
        <f t="shared" si="15"/>
        <v>Sheila Stephenson</v>
      </c>
      <c r="D329" s="16">
        <v>638.91999999999996</v>
      </c>
      <c r="E329" s="17">
        <v>426</v>
      </c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23"/>
      <c r="W329" s="17"/>
      <c r="X329" s="17">
        <v>2.5</v>
      </c>
      <c r="Y329" s="15">
        <f t="shared" si="16"/>
        <v>1067.42</v>
      </c>
      <c r="Z329" s="13">
        <v>43709</v>
      </c>
      <c r="AA329" s="15">
        <f t="shared" si="17"/>
        <v>1067.42</v>
      </c>
    </row>
    <row r="330" spans="1:27" ht="12.5" x14ac:dyDescent="0.25">
      <c r="A330" s="8" t="s">
        <v>108</v>
      </c>
      <c r="B330" s="8" t="s">
        <v>109</v>
      </c>
      <c r="C330" s="8" t="str">
        <f t="shared" si="15"/>
        <v>Alison Strike</v>
      </c>
      <c r="D330" s="16">
        <v>638.91999999999996</v>
      </c>
      <c r="E330" s="17">
        <v>426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>
        <v>21.76</v>
      </c>
      <c r="W330" s="17"/>
      <c r="X330" s="17"/>
      <c r="Y330" s="15">
        <f t="shared" si="16"/>
        <v>1086.68</v>
      </c>
      <c r="Z330" s="13">
        <v>43709</v>
      </c>
      <c r="AA330" s="15">
        <f t="shared" si="17"/>
        <v>1086.68</v>
      </c>
    </row>
    <row r="331" spans="1:27" ht="12.5" x14ac:dyDescent="0.25">
      <c r="A331" s="8" t="s">
        <v>110</v>
      </c>
      <c r="B331" s="8" t="s">
        <v>111</v>
      </c>
      <c r="C331" s="8" t="str">
        <f t="shared" si="15"/>
        <v>Judith Taylor</v>
      </c>
      <c r="D331" s="16">
        <v>638.91999999999996</v>
      </c>
      <c r="E331" s="17">
        <v>213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21"/>
      <c r="W331" s="17"/>
      <c r="X331" s="17"/>
      <c r="Y331" s="15">
        <f t="shared" si="16"/>
        <v>851.92</v>
      </c>
      <c r="Z331" s="13">
        <v>43709</v>
      </c>
      <c r="AA331" s="15">
        <f t="shared" si="17"/>
        <v>851.92</v>
      </c>
    </row>
    <row r="332" spans="1:27" ht="12.5" x14ac:dyDescent="0.25">
      <c r="A332" s="8" t="s">
        <v>112</v>
      </c>
      <c r="B332" s="8" t="s">
        <v>113</v>
      </c>
      <c r="C332" s="8" t="str">
        <f t="shared" si="15"/>
        <v>Glen Thompson</v>
      </c>
      <c r="D332" s="16">
        <v>638.91999999999996</v>
      </c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5">
        <f t="shared" si="16"/>
        <v>638.91999999999996</v>
      </c>
      <c r="Z332" s="13">
        <v>43709</v>
      </c>
      <c r="AA332" s="15">
        <f t="shared" si="17"/>
        <v>638.91999999999996</v>
      </c>
    </row>
    <row r="333" spans="1:27" ht="12.5" x14ac:dyDescent="0.25">
      <c r="A333" s="8" t="s">
        <v>114</v>
      </c>
      <c r="B333" s="8" t="s">
        <v>115</v>
      </c>
      <c r="C333" s="8" t="str">
        <f t="shared" si="15"/>
        <v>Susan Traynor</v>
      </c>
      <c r="D333" s="16">
        <v>638.91999999999996</v>
      </c>
      <c r="E333" s="17">
        <v>426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23"/>
      <c r="W333" s="17"/>
      <c r="X333" s="17"/>
      <c r="Y333" s="15">
        <f t="shared" si="16"/>
        <v>1064.92</v>
      </c>
      <c r="Z333" s="13">
        <v>43709</v>
      </c>
      <c r="AA333" s="15">
        <f t="shared" si="17"/>
        <v>1064.92</v>
      </c>
    </row>
    <row r="334" spans="1:27" ht="12.5" x14ac:dyDescent="0.25">
      <c r="A334" s="8" t="s">
        <v>116</v>
      </c>
      <c r="B334" s="8" t="s">
        <v>63</v>
      </c>
      <c r="C334" s="8" t="str">
        <f t="shared" si="15"/>
        <v>Anne Walsh</v>
      </c>
      <c r="D334" s="16">
        <v>638.91999999999996</v>
      </c>
      <c r="E334" s="17">
        <v>639</v>
      </c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>
        <v>14.99</v>
      </c>
      <c r="V334" s="17">
        <v>19.63</v>
      </c>
      <c r="W334" s="17"/>
      <c r="X334" s="17">
        <v>2.5</v>
      </c>
      <c r="Y334" s="15">
        <f t="shared" si="16"/>
        <v>1315.0400000000002</v>
      </c>
      <c r="Z334" s="13">
        <v>43709</v>
      </c>
      <c r="AA334" s="15">
        <f t="shared" si="17"/>
        <v>1315.0400000000002</v>
      </c>
    </row>
    <row r="335" spans="1:27" ht="12.5" x14ac:dyDescent="0.25">
      <c r="A335" s="9" t="s">
        <v>116</v>
      </c>
      <c r="B335" s="9" t="s">
        <v>117</v>
      </c>
      <c r="C335" s="8" t="str">
        <f t="shared" si="15"/>
        <v>Mark Walsh</v>
      </c>
      <c r="D335" s="16">
        <v>638.91999999999996</v>
      </c>
      <c r="E335" s="16">
        <v>1020.08</v>
      </c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21"/>
      <c r="W335" s="17"/>
      <c r="X335" s="17"/>
      <c r="Y335" s="15">
        <f t="shared" si="16"/>
        <v>1659</v>
      </c>
      <c r="Z335" s="13">
        <v>43709</v>
      </c>
      <c r="AA335" s="15">
        <f t="shared" si="17"/>
        <v>1659</v>
      </c>
    </row>
    <row r="336" spans="1:27" ht="12.5" x14ac:dyDescent="0.25">
      <c r="A336" s="8" t="s">
        <v>118</v>
      </c>
      <c r="B336" s="8" t="s">
        <v>119</v>
      </c>
      <c r="C336" s="8" t="str">
        <f t="shared" si="15"/>
        <v>Joyce Welsh</v>
      </c>
      <c r="D336" s="16">
        <v>638.91999999999996</v>
      </c>
      <c r="E336" s="17">
        <v>426</v>
      </c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>
        <v>14.99</v>
      </c>
      <c r="V336" s="17"/>
      <c r="W336" s="17"/>
      <c r="X336" s="17"/>
      <c r="Y336" s="15">
        <f t="shared" si="16"/>
        <v>1079.9100000000001</v>
      </c>
      <c r="Z336" s="13">
        <v>43709</v>
      </c>
      <c r="AA336" s="15">
        <f t="shared" si="17"/>
        <v>1079.9100000000001</v>
      </c>
    </row>
    <row r="337" spans="1:27" ht="12.5" x14ac:dyDescent="0.25">
      <c r="A337" s="8" t="s">
        <v>120</v>
      </c>
      <c r="B337" s="8" t="s">
        <v>121</v>
      </c>
      <c r="C337" s="8" t="str">
        <f t="shared" si="15"/>
        <v>Joseph West</v>
      </c>
      <c r="D337" s="16">
        <v>638.91999999999996</v>
      </c>
      <c r="E337" s="17">
        <v>213</v>
      </c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>
        <v>19.63</v>
      </c>
      <c r="W337" s="17"/>
      <c r="X337" s="17"/>
      <c r="Y337" s="15">
        <f t="shared" si="16"/>
        <v>871.55</v>
      </c>
      <c r="Z337" s="13">
        <v>43709</v>
      </c>
      <c r="AA337" s="15">
        <f t="shared" si="17"/>
        <v>871.55</v>
      </c>
    </row>
    <row r="338" spans="1:27" ht="12.5" x14ac:dyDescent="0.25">
      <c r="A338" s="8" t="s">
        <v>19</v>
      </c>
      <c r="B338" s="8" t="s">
        <v>20</v>
      </c>
      <c r="C338" s="8" t="str">
        <f t="shared" si="15"/>
        <v>Joe Amar</v>
      </c>
      <c r="D338" s="16">
        <v>638.91999999999996</v>
      </c>
      <c r="E338" s="28">
        <v>426</v>
      </c>
      <c r="F338" s="28"/>
      <c r="G338" s="28"/>
      <c r="H338" s="28"/>
      <c r="I338" s="28"/>
      <c r="J338" s="17"/>
      <c r="K338" s="28"/>
      <c r="L338" s="28"/>
      <c r="M338" s="28"/>
      <c r="N338" s="28"/>
      <c r="O338" s="17"/>
      <c r="P338" s="17"/>
      <c r="Q338" s="28"/>
      <c r="R338" s="28"/>
      <c r="S338" s="17"/>
      <c r="T338" s="28"/>
      <c r="U338" s="17"/>
      <c r="V338" s="21"/>
      <c r="W338" s="17"/>
      <c r="X338" s="17"/>
      <c r="Y338" s="15">
        <f t="shared" si="16"/>
        <v>1064.92</v>
      </c>
      <c r="Z338" s="12">
        <v>43739</v>
      </c>
      <c r="AA338" s="15">
        <f t="shared" si="17"/>
        <v>1064.92</v>
      </c>
    </row>
    <row r="339" spans="1:27" ht="12.5" x14ac:dyDescent="0.25">
      <c r="A339" s="8" t="s">
        <v>21</v>
      </c>
      <c r="B339" s="8" t="s">
        <v>22</v>
      </c>
      <c r="C339" s="8" t="str">
        <f t="shared" si="15"/>
        <v>John Anglin</v>
      </c>
      <c r="D339" s="16">
        <v>638.91999999999996</v>
      </c>
      <c r="E339" s="28">
        <v>1020.08</v>
      </c>
      <c r="F339" s="28"/>
      <c r="G339" s="28"/>
      <c r="H339" s="28"/>
      <c r="I339" s="28"/>
      <c r="J339" s="17"/>
      <c r="K339" s="28"/>
      <c r="L339" s="28"/>
      <c r="M339" s="28"/>
      <c r="N339" s="28"/>
      <c r="O339" s="17"/>
      <c r="P339" s="17"/>
      <c r="Q339" s="28"/>
      <c r="R339" s="28"/>
      <c r="S339" s="17"/>
      <c r="T339" s="28"/>
      <c r="U339" s="17"/>
      <c r="V339" s="23"/>
      <c r="W339" s="17"/>
      <c r="X339" s="17"/>
      <c r="Y339" s="15">
        <f t="shared" si="16"/>
        <v>1659</v>
      </c>
      <c r="Z339" s="12">
        <v>43739</v>
      </c>
      <c r="AA339" s="15">
        <f t="shared" si="17"/>
        <v>1659</v>
      </c>
    </row>
    <row r="340" spans="1:27" ht="12.5" x14ac:dyDescent="0.25">
      <c r="A340" s="8" t="s">
        <v>23</v>
      </c>
      <c r="B340" s="8" t="s">
        <v>24</v>
      </c>
      <c r="C340" s="8" t="str">
        <f t="shared" si="15"/>
        <v>Joan Atkinson</v>
      </c>
      <c r="D340" s="16">
        <v>638.91999999999996</v>
      </c>
      <c r="E340" s="28">
        <v>1020.08</v>
      </c>
      <c r="F340" s="28"/>
      <c r="G340" s="28"/>
      <c r="H340" s="28"/>
      <c r="I340" s="28"/>
      <c r="J340" s="17"/>
      <c r="K340" s="28"/>
      <c r="L340" s="28"/>
      <c r="M340" s="28"/>
      <c r="N340" s="28"/>
      <c r="O340" s="17"/>
      <c r="P340" s="17"/>
      <c r="Q340" s="28"/>
      <c r="R340" s="28"/>
      <c r="S340" s="17"/>
      <c r="T340" s="28"/>
      <c r="U340" s="25"/>
      <c r="V340" s="17">
        <v>21.76</v>
      </c>
      <c r="W340" s="17"/>
      <c r="X340" s="17">
        <v>2.5</v>
      </c>
      <c r="Y340" s="15">
        <f t="shared" si="16"/>
        <v>1683.26</v>
      </c>
      <c r="Z340" s="12">
        <v>43739</v>
      </c>
      <c r="AA340" s="15">
        <f t="shared" si="17"/>
        <v>1683.26</v>
      </c>
    </row>
    <row r="341" spans="1:27" ht="12.5" x14ac:dyDescent="0.25">
      <c r="A341" s="8" t="s">
        <v>25</v>
      </c>
      <c r="B341" s="8" t="s">
        <v>26</v>
      </c>
      <c r="C341" s="8" t="str">
        <f t="shared" si="15"/>
        <v>Joanne Bell</v>
      </c>
      <c r="D341" s="16">
        <v>638.91999999999996</v>
      </c>
      <c r="E341" s="28">
        <v>213</v>
      </c>
      <c r="F341" s="28"/>
      <c r="G341" s="28"/>
      <c r="H341" s="28"/>
      <c r="I341" s="28"/>
      <c r="J341" s="17"/>
      <c r="K341" s="28"/>
      <c r="L341" s="28"/>
      <c r="M341" s="28"/>
      <c r="N341" s="28"/>
      <c r="O341" s="17"/>
      <c r="P341" s="17"/>
      <c r="Q341" s="28"/>
      <c r="R341" s="28"/>
      <c r="S341" s="17"/>
      <c r="T341" s="28"/>
      <c r="U341" s="25">
        <v>14.99</v>
      </c>
      <c r="V341" s="17">
        <v>19.63</v>
      </c>
      <c r="W341" s="17"/>
      <c r="X341" s="17"/>
      <c r="Y341" s="15">
        <f t="shared" si="16"/>
        <v>886.54</v>
      </c>
      <c r="Z341" s="12">
        <v>43739</v>
      </c>
      <c r="AA341" s="15">
        <f t="shared" si="17"/>
        <v>886.54</v>
      </c>
    </row>
    <row r="342" spans="1:27" ht="12.5" x14ac:dyDescent="0.25">
      <c r="A342" s="8" t="s">
        <v>27</v>
      </c>
      <c r="B342" s="8" t="s">
        <v>28</v>
      </c>
      <c r="C342" s="8" t="str">
        <f t="shared" si="15"/>
        <v>Peter Boyack</v>
      </c>
      <c r="D342" s="16">
        <v>638.91999999999996</v>
      </c>
      <c r="E342" s="28">
        <v>213</v>
      </c>
      <c r="F342" s="28">
        <v>79.650000000000006</v>
      </c>
      <c r="G342" s="28"/>
      <c r="H342" s="28">
        <v>11.2</v>
      </c>
      <c r="I342" s="28"/>
      <c r="J342" s="17"/>
      <c r="K342" s="28"/>
      <c r="L342" s="28"/>
      <c r="M342" s="28"/>
      <c r="N342" s="28"/>
      <c r="O342" s="17"/>
      <c r="P342" s="17"/>
      <c r="Q342" s="28"/>
      <c r="R342" s="28"/>
      <c r="S342" s="17"/>
      <c r="T342" s="28"/>
      <c r="U342" s="25">
        <v>14.99</v>
      </c>
      <c r="V342" s="17">
        <v>21.76</v>
      </c>
      <c r="W342" s="17"/>
      <c r="X342" s="17">
        <v>2.5</v>
      </c>
      <c r="Y342" s="15">
        <f t="shared" si="16"/>
        <v>982.02</v>
      </c>
      <c r="Z342" s="12">
        <v>43739</v>
      </c>
      <c r="AA342" s="15">
        <f t="shared" si="17"/>
        <v>982.02</v>
      </c>
    </row>
    <row r="343" spans="1:27" ht="12.5" x14ac:dyDescent="0.25">
      <c r="A343" s="8" t="s">
        <v>29</v>
      </c>
      <c r="B343" s="8" t="s">
        <v>30</v>
      </c>
      <c r="C343" s="8" t="str">
        <f t="shared" si="15"/>
        <v>William Brady</v>
      </c>
      <c r="D343" s="16">
        <v>638.91999999999996</v>
      </c>
      <c r="E343" s="28">
        <v>639</v>
      </c>
      <c r="F343" s="28"/>
      <c r="G343" s="28"/>
      <c r="H343" s="28"/>
      <c r="I343" s="28"/>
      <c r="J343" s="17"/>
      <c r="K343" s="28"/>
      <c r="L343" s="28"/>
      <c r="M343" s="28"/>
      <c r="N343" s="28"/>
      <c r="O343" s="17"/>
      <c r="P343" s="17"/>
      <c r="Q343" s="28"/>
      <c r="R343" s="28"/>
      <c r="S343" s="17"/>
      <c r="T343" s="28"/>
      <c r="U343" s="25"/>
      <c r="V343" s="17">
        <v>19.63</v>
      </c>
      <c r="W343" s="17"/>
      <c r="X343" s="17">
        <v>2.5</v>
      </c>
      <c r="Y343" s="15">
        <f t="shared" si="16"/>
        <v>1300.0500000000002</v>
      </c>
      <c r="Z343" s="12">
        <v>43739</v>
      </c>
      <c r="AA343" s="15">
        <f t="shared" si="17"/>
        <v>1300.0500000000002</v>
      </c>
    </row>
    <row r="344" spans="1:27" ht="12.5" x14ac:dyDescent="0.25">
      <c r="A344" s="8" t="s">
        <v>31</v>
      </c>
      <c r="B344" s="8" t="s">
        <v>32</v>
      </c>
      <c r="C344" s="8" t="str">
        <f t="shared" si="15"/>
        <v>Jane Carter</v>
      </c>
      <c r="D344" s="16">
        <v>638.91999999999996</v>
      </c>
      <c r="E344" s="28"/>
      <c r="F344" s="28"/>
      <c r="G344" s="28"/>
      <c r="H344" s="28"/>
      <c r="I344" s="28"/>
      <c r="J344" s="17"/>
      <c r="K344" s="28"/>
      <c r="L344" s="28"/>
      <c r="M344" s="28"/>
      <c r="N344" s="28"/>
      <c r="O344" s="17"/>
      <c r="P344" s="17"/>
      <c r="Q344" s="28"/>
      <c r="R344" s="28"/>
      <c r="S344" s="17"/>
      <c r="T344" s="28"/>
      <c r="U344" s="17"/>
      <c r="V344" s="21"/>
      <c r="W344" s="17"/>
      <c r="X344" s="17"/>
      <c r="Y344" s="15">
        <f t="shared" si="16"/>
        <v>638.91999999999996</v>
      </c>
      <c r="Z344" s="12">
        <v>43739</v>
      </c>
      <c r="AA344" s="15">
        <f t="shared" si="17"/>
        <v>638.91999999999996</v>
      </c>
    </row>
    <row r="345" spans="1:27" ht="12.5" x14ac:dyDescent="0.25">
      <c r="A345" s="8" t="s">
        <v>37</v>
      </c>
      <c r="B345" s="8" t="s">
        <v>38</v>
      </c>
      <c r="C345" s="8" t="str">
        <f t="shared" si="15"/>
        <v>Stephen Dean</v>
      </c>
      <c r="D345" s="16">
        <v>638.91999999999996</v>
      </c>
      <c r="E345" s="28">
        <v>213</v>
      </c>
      <c r="F345" s="28"/>
      <c r="G345" s="28"/>
      <c r="H345" s="28"/>
      <c r="I345" s="28"/>
      <c r="J345" s="17"/>
      <c r="K345" s="28"/>
      <c r="L345" s="28"/>
      <c r="M345" s="28"/>
      <c r="N345" s="28"/>
      <c r="O345" s="17"/>
      <c r="P345" s="17"/>
      <c r="Q345" s="28"/>
      <c r="R345" s="28"/>
      <c r="S345" s="17"/>
      <c r="T345" s="28"/>
      <c r="U345" s="17"/>
      <c r="V345" s="23"/>
      <c r="W345" s="17"/>
      <c r="X345" s="17"/>
      <c r="Y345" s="15">
        <f t="shared" si="16"/>
        <v>851.92</v>
      </c>
      <c r="Z345" s="12">
        <v>43739</v>
      </c>
      <c r="AA345" s="15">
        <f t="shared" si="17"/>
        <v>851.92</v>
      </c>
    </row>
    <row r="346" spans="1:27" ht="12.5" x14ac:dyDescent="0.25">
      <c r="A346" s="8" t="s">
        <v>39</v>
      </c>
      <c r="B346" s="8" t="s">
        <v>40</v>
      </c>
      <c r="C346" s="8" t="str">
        <f t="shared" si="15"/>
        <v>Norman Dick</v>
      </c>
      <c r="D346" s="16">
        <v>638.91999999999996</v>
      </c>
      <c r="E346" s="28"/>
      <c r="F346" s="28"/>
      <c r="G346" s="28"/>
      <c r="H346" s="28"/>
      <c r="I346" s="28"/>
      <c r="J346" s="17"/>
      <c r="K346" s="28"/>
      <c r="L346" s="28"/>
      <c r="M346" s="28"/>
      <c r="N346" s="28"/>
      <c r="O346" s="17"/>
      <c r="P346" s="17"/>
      <c r="Q346" s="28"/>
      <c r="R346" s="28"/>
      <c r="S346" s="17"/>
      <c r="T346" s="28"/>
      <c r="U346" s="25">
        <v>14.99</v>
      </c>
      <c r="V346" s="17">
        <v>19.63</v>
      </c>
      <c r="W346" s="17"/>
      <c r="X346" s="17">
        <v>2.5</v>
      </c>
      <c r="Y346" s="15">
        <f t="shared" si="16"/>
        <v>676.04</v>
      </c>
      <c r="Z346" s="12">
        <v>43739</v>
      </c>
      <c r="AA346" s="15">
        <f t="shared" si="17"/>
        <v>676.04</v>
      </c>
    </row>
    <row r="347" spans="1:27" ht="12.5" x14ac:dyDescent="0.25">
      <c r="A347" s="8" t="s">
        <v>41</v>
      </c>
      <c r="B347" s="8" t="s">
        <v>42</v>
      </c>
      <c r="C347" s="8" t="str">
        <f t="shared" si="15"/>
        <v>Robert Dix</v>
      </c>
      <c r="D347" s="16">
        <v>638.91999999999996</v>
      </c>
      <c r="E347" s="28">
        <v>852.17</v>
      </c>
      <c r="F347" s="28"/>
      <c r="G347" s="28"/>
      <c r="H347" s="28"/>
      <c r="I347" s="28"/>
      <c r="J347" s="17"/>
      <c r="K347" s="28"/>
      <c r="L347" s="28"/>
      <c r="M347" s="28"/>
      <c r="N347" s="28"/>
      <c r="O347" s="17"/>
      <c r="P347" s="17"/>
      <c r="Q347" s="28"/>
      <c r="R347" s="28"/>
      <c r="S347" s="17"/>
      <c r="T347" s="28"/>
      <c r="U347" s="25"/>
      <c r="V347" s="17">
        <v>19.63</v>
      </c>
      <c r="W347" s="17"/>
      <c r="X347" s="17">
        <v>3.04</v>
      </c>
      <c r="Y347" s="15">
        <f t="shared" si="16"/>
        <v>1513.76</v>
      </c>
      <c r="Z347" s="12">
        <v>43739</v>
      </c>
      <c r="AA347" s="15">
        <f t="shared" si="17"/>
        <v>1513.76</v>
      </c>
    </row>
    <row r="348" spans="1:27" ht="12.5" x14ac:dyDescent="0.25">
      <c r="A348" s="8" t="s">
        <v>43</v>
      </c>
      <c r="B348" s="8" t="s">
        <v>44</v>
      </c>
      <c r="C348" s="8" t="str">
        <f t="shared" si="15"/>
        <v>Tracey Dixon</v>
      </c>
      <c r="D348" s="16">
        <v>638.91999999999996</v>
      </c>
      <c r="E348" s="28">
        <v>1491.17</v>
      </c>
      <c r="F348" s="28"/>
      <c r="G348" s="28"/>
      <c r="H348" s="28">
        <v>21.2</v>
      </c>
      <c r="I348" s="28">
        <v>518.82000000000005</v>
      </c>
      <c r="J348" s="17"/>
      <c r="K348" s="28"/>
      <c r="L348" s="28"/>
      <c r="M348" s="28"/>
      <c r="N348" s="28"/>
      <c r="O348" s="17"/>
      <c r="P348" s="17"/>
      <c r="Q348" s="28"/>
      <c r="R348" s="28">
        <v>71.5</v>
      </c>
      <c r="S348" s="17"/>
      <c r="T348" s="28"/>
      <c r="U348" s="25">
        <v>14.99</v>
      </c>
      <c r="V348" s="17">
        <v>19.63</v>
      </c>
      <c r="W348" s="17"/>
      <c r="X348" s="17"/>
      <c r="Y348" s="15">
        <f t="shared" si="16"/>
        <v>2776.23</v>
      </c>
      <c r="Z348" s="12">
        <v>43739</v>
      </c>
      <c r="AA348" s="15">
        <f t="shared" si="17"/>
        <v>2776.23</v>
      </c>
    </row>
    <row r="349" spans="1:27" ht="12.5" x14ac:dyDescent="0.25">
      <c r="A349" s="8" t="s">
        <v>45</v>
      </c>
      <c r="B349" s="8" t="s">
        <v>46</v>
      </c>
      <c r="C349" s="8" t="str">
        <f t="shared" si="15"/>
        <v>Alexander Donaldson</v>
      </c>
      <c r="D349" s="16">
        <v>638.91999999999996</v>
      </c>
      <c r="E349" s="28">
        <v>514.48</v>
      </c>
      <c r="F349" s="28"/>
      <c r="G349" s="28"/>
      <c r="H349" s="28"/>
      <c r="I349" s="28"/>
      <c r="J349" s="17"/>
      <c r="K349" s="28"/>
      <c r="L349" s="28"/>
      <c r="M349" s="28"/>
      <c r="N349" s="28"/>
      <c r="O349" s="17"/>
      <c r="P349" s="17"/>
      <c r="Q349" s="28"/>
      <c r="R349" s="28"/>
      <c r="S349" s="17"/>
      <c r="T349" s="28"/>
      <c r="U349" s="25">
        <v>14.99</v>
      </c>
      <c r="V349" s="17">
        <v>21.76</v>
      </c>
      <c r="W349" s="17"/>
      <c r="X349" s="17">
        <v>2.5</v>
      </c>
      <c r="Y349" s="15">
        <f t="shared" si="16"/>
        <v>1192.6500000000001</v>
      </c>
      <c r="Z349" s="12">
        <v>43739</v>
      </c>
      <c r="AA349" s="15">
        <f t="shared" si="17"/>
        <v>1192.6500000000001</v>
      </c>
    </row>
    <row r="350" spans="1:27" ht="12.5" x14ac:dyDescent="0.25">
      <c r="A350" s="8" t="s">
        <v>47</v>
      </c>
      <c r="B350" s="8" t="s">
        <v>48</v>
      </c>
      <c r="C350" s="8" t="str">
        <f t="shared" si="15"/>
        <v>Sarah Duncan</v>
      </c>
      <c r="D350" s="16">
        <v>638.91999999999996</v>
      </c>
      <c r="E350" s="28">
        <v>426</v>
      </c>
      <c r="F350" s="28"/>
      <c r="G350" s="28"/>
      <c r="H350" s="28"/>
      <c r="I350" s="28"/>
      <c r="J350" s="17"/>
      <c r="K350" s="28"/>
      <c r="L350" s="28"/>
      <c r="M350" s="28"/>
      <c r="N350" s="28"/>
      <c r="O350" s="17"/>
      <c r="P350" s="17"/>
      <c r="Q350" s="28"/>
      <c r="R350" s="28"/>
      <c r="S350" s="17"/>
      <c r="T350" s="28"/>
      <c r="U350" s="17"/>
      <c r="V350" s="21"/>
      <c r="W350" s="17"/>
      <c r="X350" s="17"/>
      <c r="Y350" s="15">
        <f t="shared" si="16"/>
        <v>1064.92</v>
      </c>
      <c r="Z350" s="12">
        <v>43739</v>
      </c>
      <c r="AA350" s="15">
        <f t="shared" si="17"/>
        <v>1064.92</v>
      </c>
    </row>
    <row r="351" spans="1:27" ht="12.5" x14ac:dyDescent="0.25">
      <c r="A351" s="8" t="s">
        <v>49</v>
      </c>
      <c r="B351" s="8" t="s">
        <v>50</v>
      </c>
      <c r="C351" s="8" t="str">
        <f t="shared" si="15"/>
        <v>Adam Ellison</v>
      </c>
      <c r="D351" s="16">
        <v>638.91999999999996</v>
      </c>
      <c r="E351" s="28">
        <v>426</v>
      </c>
      <c r="F351" s="28"/>
      <c r="G351" s="28"/>
      <c r="H351" s="28"/>
      <c r="I351" s="28"/>
      <c r="J351" s="17"/>
      <c r="K351" s="28"/>
      <c r="L351" s="28"/>
      <c r="M351" s="28"/>
      <c r="N351" s="28"/>
      <c r="O351" s="17"/>
      <c r="P351" s="17"/>
      <c r="Q351" s="28"/>
      <c r="R351" s="28"/>
      <c r="S351" s="17"/>
      <c r="T351" s="28"/>
      <c r="U351" s="17"/>
      <c r="V351" s="23"/>
      <c r="W351" s="17"/>
      <c r="X351" s="17"/>
      <c r="Y351" s="15">
        <f t="shared" si="16"/>
        <v>1064.92</v>
      </c>
      <c r="Z351" s="12">
        <v>43739</v>
      </c>
      <c r="AA351" s="15">
        <f t="shared" si="17"/>
        <v>1064.92</v>
      </c>
    </row>
    <row r="352" spans="1:27" ht="12.5" x14ac:dyDescent="0.25">
      <c r="A352" s="9" t="s">
        <v>51</v>
      </c>
      <c r="B352" s="9" t="s">
        <v>123</v>
      </c>
      <c r="C352" s="8" t="str">
        <f t="shared" si="15"/>
        <v>Wilf Flynn</v>
      </c>
      <c r="D352" s="16">
        <v>638.91999999999996</v>
      </c>
      <c r="E352" s="16">
        <v>514.48</v>
      </c>
      <c r="F352" s="28"/>
      <c r="G352" s="28"/>
      <c r="H352" s="28">
        <v>55.4</v>
      </c>
      <c r="I352" s="28"/>
      <c r="J352" s="17"/>
      <c r="K352" s="28"/>
      <c r="L352" s="28">
        <v>39</v>
      </c>
      <c r="M352" s="28"/>
      <c r="N352" s="28"/>
      <c r="O352" s="17"/>
      <c r="P352" s="17"/>
      <c r="Q352" s="28"/>
      <c r="R352" s="28"/>
      <c r="S352" s="17"/>
      <c r="T352" s="28"/>
      <c r="U352" s="25"/>
      <c r="V352" s="17">
        <v>19.63</v>
      </c>
      <c r="W352" s="17"/>
      <c r="X352" s="17"/>
      <c r="Y352" s="15">
        <f t="shared" si="16"/>
        <v>1267.4300000000003</v>
      </c>
      <c r="Z352" s="12">
        <v>43739</v>
      </c>
      <c r="AA352" s="15">
        <f t="shared" si="17"/>
        <v>1267.4300000000003</v>
      </c>
    </row>
    <row r="353" spans="1:27" ht="12.5" x14ac:dyDescent="0.25">
      <c r="A353" s="8" t="s">
        <v>52</v>
      </c>
      <c r="B353" s="8" t="s">
        <v>53</v>
      </c>
      <c r="C353" s="8" t="str">
        <f t="shared" si="15"/>
        <v>James Foreman</v>
      </c>
      <c r="D353" s="16">
        <v>638.91999999999996</v>
      </c>
      <c r="E353" s="28">
        <v>639</v>
      </c>
      <c r="F353" s="28"/>
      <c r="G353" s="28"/>
      <c r="H353" s="28"/>
      <c r="I353" s="28">
        <v>345.59</v>
      </c>
      <c r="J353" s="17"/>
      <c r="K353" s="28"/>
      <c r="L353" s="28"/>
      <c r="M353" s="28"/>
      <c r="N353" s="28"/>
      <c r="O353" s="17"/>
      <c r="P353" s="17"/>
      <c r="Q353" s="28"/>
      <c r="R353" s="28">
        <v>149.49</v>
      </c>
      <c r="S353" s="17"/>
      <c r="T353" s="28"/>
      <c r="U353" s="25"/>
      <c r="V353" s="17">
        <v>19.63</v>
      </c>
      <c r="W353" s="17"/>
      <c r="X353" s="17">
        <v>2.5</v>
      </c>
      <c r="Y353" s="15">
        <f t="shared" si="16"/>
        <v>1795.13</v>
      </c>
      <c r="Z353" s="12">
        <v>43739</v>
      </c>
      <c r="AA353" s="15">
        <f t="shared" si="17"/>
        <v>1795.13</v>
      </c>
    </row>
    <row r="354" spans="1:27" ht="12.5" x14ac:dyDescent="0.25">
      <c r="A354" s="8" t="s">
        <v>54</v>
      </c>
      <c r="B354" s="8" t="s">
        <v>55</v>
      </c>
      <c r="C354" s="8" t="str">
        <f t="shared" si="15"/>
        <v>David Francis</v>
      </c>
      <c r="D354" s="16">
        <v>638.91999999999996</v>
      </c>
      <c r="E354" s="28"/>
      <c r="F354" s="28"/>
      <c r="G354" s="28"/>
      <c r="H354" s="28"/>
      <c r="I354" s="28"/>
      <c r="J354" s="17"/>
      <c r="K354" s="28"/>
      <c r="L354" s="28"/>
      <c r="M354" s="28"/>
      <c r="N354" s="28"/>
      <c r="O354" s="17"/>
      <c r="P354" s="17"/>
      <c r="Q354" s="28"/>
      <c r="R354" s="28"/>
      <c r="S354" s="17"/>
      <c r="T354" s="28"/>
      <c r="U354" s="17"/>
      <c r="V354" s="26"/>
      <c r="W354" s="17"/>
      <c r="X354" s="17"/>
      <c r="Y354" s="15">
        <f t="shared" si="16"/>
        <v>638.91999999999996</v>
      </c>
      <c r="Z354" s="12">
        <v>43739</v>
      </c>
      <c r="AA354" s="15">
        <f t="shared" si="17"/>
        <v>638.91999999999996</v>
      </c>
    </row>
    <row r="355" spans="1:27" ht="12.5" x14ac:dyDescent="0.25">
      <c r="A355" s="8" t="s">
        <v>56</v>
      </c>
      <c r="B355" s="8" t="s">
        <v>57</v>
      </c>
      <c r="C355" s="8" t="str">
        <f t="shared" si="15"/>
        <v>Ernest Gibson</v>
      </c>
      <c r="D355" s="16">
        <v>638.91999999999996</v>
      </c>
      <c r="E355" s="28">
        <v>852.17</v>
      </c>
      <c r="F355" s="28"/>
      <c r="G355" s="28"/>
      <c r="H355" s="28"/>
      <c r="I355" s="28"/>
      <c r="J355" s="17"/>
      <c r="K355" s="28"/>
      <c r="L355" s="28"/>
      <c r="M355" s="28"/>
      <c r="N355" s="28"/>
      <c r="O355" s="17"/>
      <c r="P355" s="17"/>
      <c r="Q355" s="28"/>
      <c r="R355" s="28"/>
      <c r="S355" s="17"/>
      <c r="T355" s="28"/>
      <c r="U355" s="25"/>
      <c r="V355" s="17">
        <v>19.63</v>
      </c>
      <c r="W355" s="17"/>
      <c r="X355" s="17"/>
      <c r="Y355" s="15">
        <f t="shared" si="16"/>
        <v>1510.72</v>
      </c>
      <c r="Z355" s="12">
        <v>43739</v>
      </c>
      <c r="AA355" s="15">
        <f t="shared" si="17"/>
        <v>1510.72</v>
      </c>
    </row>
    <row r="356" spans="1:27" ht="12.5" x14ac:dyDescent="0.25">
      <c r="A356" s="8" t="s">
        <v>58</v>
      </c>
      <c r="B356" s="8" t="s">
        <v>59</v>
      </c>
      <c r="C356" s="8" t="str">
        <f t="shared" si="15"/>
        <v>Angela Hamilton</v>
      </c>
      <c r="D356" s="16">
        <v>638.91999999999996</v>
      </c>
      <c r="E356" s="28"/>
      <c r="F356" s="28"/>
      <c r="G356" s="28"/>
      <c r="H356" s="28"/>
      <c r="I356" s="28"/>
      <c r="J356" s="17"/>
      <c r="K356" s="28"/>
      <c r="L356" s="28"/>
      <c r="M356" s="28"/>
      <c r="N356" s="28"/>
      <c r="O356" s="17"/>
      <c r="P356" s="17"/>
      <c r="Q356" s="28"/>
      <c r="R356" s="28"/>
      <c r="S356" s="17"/>
      <c r="T356" s="28"/>
      <c r="U356" s="17"/>
      <c r="V356" s="21"/>
      <c r="W356" s="17"/>
      <c r="X356" s="17"/>
      <c r="Y356" s="15">
        <f t="shared" si="16"/>
        <v>638.91999999999996</v>
      </c>
      <c r="Z356" s="12">
        <v>43739</v>
      </c>
      <c r="AA356" s="15">
        <f t="shared" si="17"/>
        <v>638.91999999999996</v>
      </c>
    </row>
    <row r="357" spans="1:27" ht="12.5" x14ac:dyDescent="0.25">
      <c r="A357" s="8" t="s">
        <v>60</v>
      </c>
      <c r="B357" s="8" t="s">
        <v>61</v>
      </c>
      <c r="C357" s="8" t="str">
        <f t="shared" si="15"/>
        <v>Patricia Hay</v>
      </c>
      <c r="D357" s="16">
        <v>638.91999999999996</v>
      </c>
      <c r="E357" s="28">
        <v>426</v>
      </c>
      <c r="F357" s="28"/>
      <c r="G357" s="28"/>
      <c r="H357" s="28"/>
      <c r="I357" s="28"/>
      <c r="J357" s="17"/>
      <c r="K357" s="28"/>
      <c r="L357" s="28"/>
      <c r="M357" s="28"/>
      <c r="N357" s="28"/>
      <c r="O357" s="17"/>
      <c r="P357" s="17"/>
      <c r="Q357" s="28"/>
      <c r="R357" s="28"/>
      <c r="S357" s="17"/>
      <c r="T357" s="28"/>
      <c r="U357" s="17"/>
      <c r="V357" s="23"/>
      <c r="W357" s="17"/>
      <c r="X357" s="17">
        <v>2.5</v>
      </c>
      <c r="Y357" s="15">
        <f t="shared" si="16"/>
        <v>1067.42</v>
      </c>
      <c r="Z357" s="12">
        <v>43739</v>
      </c>
      <c r="AA357" s="15">
        <f t="shared" si="17"/>
        <v>1067.42</v>
      </c>
    </row>
    <row r="358" spans="1:27" ht="12.5" x14ac:dyDescent="0.25">
      <c r="A358" s="8" t="s">
        <v>62</v>
      </c>
      <c r="B358" s="8" t="s">
        <v>63</v>
      </c>
      <c r="C358" s="8" t="str">
        <f t="shared" si="15"/>
        <v>Anne Hetherington</v>
      </c>
      <c r="D358" s="16">
        <v>638.91999999999996</v>
      </c>
      <c r="E358" s="28">
        <v>639</v>
      </c>
      <c r="F358" s="28"/>
      <c r="G358" s="28"/>
      <c r="H358" s="28"/>
      <c r="I358" s="28"/>
      <c r="J358" s="17"/>
      <c r="K358" s="28"/>
      <c r="L358" s="28"/>
      <c r="M358" s="28"/>
      <c r="N358" s="28"/>
      <c r="O358" s="17"/>
      <c r="P358" s="17"/>
      <c r="Q358" s="28"/>
      <c r="R358" s="28"/>
      <c r="S358" s="17"/>
      <c r="T358" s="28"/>
      <c r="U358" s="25"/>
      <c r="V358" s="17"/>
      <c r="W358" s="17"/>
      <c r="X358" s="17">
        <v>2.5</v>
      </c>
      <c r="Y358" s="15">
        <f t="shared" si="16"/>
        <v>1280.42</v>
      </c>
      <c r="Z358" s="12">
        <v>43739</v>
      </c>
      <c r="AA358" s="15">
        <f t="shared" si="17"/>
        <v>1280.42</v>
      </c>
    </row>
    <row r="359" spans="1:27" ht="12.5" x14ac:dyDescent="0.25">
      <c r="A359" s="8" t="s">
        <v>64</v>
      </c>
      <c r="B359" s="8" t="s">
        <v>65</v>
      </c>
      <c r="C359" s="8" t="str">
        <f t="shared" si="15"/>
        <v>Gladys Hobson</v>
      </c>
      <c r="D359" s="16">
        <v>638.91999999999996</v>
      </c>
      <c r="E359" s="28">
        <v>274.25</v>
      </c>
      <c r="F359" s="28"/>
      <c r="G359" s="28"/>
      <c r="H359" s="28"/>
      <c r="I359" s="28"/>
      <c r="J359" s="17"/>
      <c r="K359" s="28"/>
      <c r="L359" s="28"/>
      <c r="M359" s="28"/>
      <c r="N359" s="28"/>
      <c r="O359" s="17"/>
      <c r="P359" s="17"/>
      <c r="Q359" s="28"/>
      <c r="R359" s="28"/>
      <c r="S359" s="17"/>
      <c r="T359" s="28"/>
      <c r="U359" s="17"/>
      <c r="V359" s="26"/>
      <c r="W359" s="17"/>
      <c r="X359" s="17">
        <v>2.5</v>
      </c>
      <c r="Y359" s="15">
        <f t="shared" si="16"/>
        <v>915.67</v>
      </c>
      <c r="Z359" s="12">
        <v>43739</v>
      </c>
      <c r="AA359" s="15">
        <f t="shared" si="17"/>
        <v>915.67</v>
      </c>
    </row>
    <row r="360" spans="1:27" ht="12.5" x14ac:dyDescent="0.25">
      <c r="A360" s="8" t="s">
        <v>68</v>
      </c>
      <c r="B360" s="8" t="s">
        <v>24</v>
      </c>
      <c r="C360" s="8" t="str">
        <f t="shared" si="15"/>
        <v>Joan Keegan</v>
      </c>
      <c r="D360" s="16">
        <v>638.91999999999996</v>
      </c>
      <c r="E360" s="28">
        <v>213</v>
      </c>
      <c r="F360" s="28"/>
      <c r="G360" s="28"/>
      <c r="H360" s="28"/>
      <c r="I360" s="28"/>
      <c r="J360" s="17"/>
      <c r="K360" s="28"/>
      <c r="L360" s="28"/>
      <c r="M360" s="28"/>
      <c r="N360" s="28"/>
      <c r="O360" s="17"/>
      <c r="P360" s="17"/>
      <c r="Q360" s="28"/>
      <c r="R360" s="28"/>
      <c r="S360" s="17"/>
      <c r="T360" s="28"/>
      <c r="U360" s="25"/>
      <c r="V360" s="17"/>
      <c r="W360" s="17"/>
      <c r="X360" s="17">
        <v>2.5</v>
      </c>
      <c r="Y360" s="15">
        <f t="shared" si="16"/>
        <v>854.42</v>
      </c>
      <c r="Z360" s="12">
        <v>43739</v>
      </c>
      <c r="AA360" s="15">
        <f t="shared" si="17"/>
        <v>854.42</v>
      </c>
    </row>
    <row r="361" spans="1:27" ht="12.5" x14ac:dyDescent="0.25">
      <c r="A361" s="8" t="s">
        <v>69</v>
      </c>
      <c r="B361" s="8" t="s">
        <v>70</v>
      </c>
      <c r="C361" s="8" t="str">
        <f t="shared" si="15"/>
        <v>Alan Kerr</v>
      </c>
      <c r="D361" s="16">
        <v>638.91999999999996</v>
      </c>
      <c r="E361" s="28">
        <v>1020.08</v>
      </c>
      <c r="F361" s="28"/>
      <c r="G361" s="28"/>
      <c r="H361" s="28"/>
      <c r="I361" s="28"/>
      <c r="J361" s="17"/>
      <c r="K361" s="28"/>
      <c r="L361" s="28"/>
      <c r="M361" s="28"/>
      <c r="N361" s="28"/>
      <c r="O361" s="17"/>
      <c r="P361" s="17"/>
      <c r="Q361" s="28"/>
      <c r="R361" s="28"/>
      <c r="S361" s="17"/>
      <c r="T361" s="28"/>
      <c r="U361" s="25">
        <v>14.99</v>
      </c>
      <c r="V361" s="17">
        <v>19.63</v>
      </c>
      <c r="W361" s="17"/>
      <c r="X361" s="17"/>
      <c r="Y361" s="15">
        <f t="shared" si="16"/>
        <v>1693.6200000000001</v>
      </c>
      <c r="Z361" s="12">
        <v>43739</v>
      </c>
      <c r="AA361" s="15">
        <f t="shared" si="17"/>
        <v>1693.6200000000001</v>
      </c>
    </row>
    <row r="362" spans="1:27" ht="12.5" x14ac:dyDescent="0.25">
      <c r="A362" s="9" t="s">
        <v>71</v>
      </c>
      <c r="B362" s="9" t="s">
        <v>72</v>
      </c>
      <c r="C362" s="8" t="str">
        <f t="shared" si="15"/>
        <v>Geraldine Kilgour</v>
      </c>
      <c r="D362" s="16">
        <v>638.91999999999996</v>
      </c>
      <c r="E362" s="16">
        <v>639</v>
      </c>
      <c r="F362" s="28"/>
      <c r="G362" s="28"/>
      <c r="H362" s="28"/>
      <c r="I362" s="28"/>
      <c r="J362" s="17"/>
      <c r="K362" s="28"/>
      <c r="L362" s="28"/>
      <c r="M362" s="28"/>
      <c r="N362" s="28"/>
      <c r="O362" s="17"/>
      <c r="P362" s="17"/>
      <c r="Q362" s="28"/>
      <c r="R362" s="28"/>
      <c r="S362" s="17"/>
      <c r="T362" s="28"/>
      <c r="U362" s="17"/>
      <c r="V362" s="26"/>
      <c r="W362" s="17"/>
      <c r="X362" s="17"/>
      <c r="Y362" s="15">
        <f t="shared" si="16"/>
        <v>1277.92</v>
      </c>
      <c r="Z362" s="12">
        <v>43739</v>
      </c>
      <c r="AA362" s="15">
        <f t="shared" si="17"/>
        <v>1277.92</v>
      </c>
    </row>
    <row r="363" spans="1:27" ht="12.5" x14ac:dyDescent="0.25">
      <c r="A363" s="8" t="s">
        <v>73</v>
      </c>
      <c r="B363" s="8" t="s">
        <v>74</v>
      </c>
      <c r="C363" s="8" t="str">
        <f t="shared" si="15"/>
        <v>Eileen Leask</v>
      </c>
      <c r="D363" s="16">
        <v>638.91999999999996</v>
      </c>
      <c r="E363" s="28">
        <v>852.17</v>
      </c>
      <c r="F363" s="28"/>
      <c r="G363" s="28"/>
      <c r="H363" s="28"/>
      <c r="I363" s="28"/>
      <c r="J363" s="17"/>
      <c r="K363" s="28"/>
      <c r="L363" s="28"/>
      <c r="M363" s="28"/>
      <c r="N363" s="28"/>
      <c r="O363" s="17"/>
      <c r="P363" s="17"/>
      <c r="Q363" s="28"/>
      <c r="R363" s="28"/>
      <c r="S363" s="17"/>
      <c r="T363" s="28"/>
      <c r="U363" s="25">
        <v>14.99</v>
      </c>
      <c r="V363" s="17">
        <v>19.63</v>
      </c>
      <c r="W363" s="17"/>
      <c r="X363" s="17">
        <v>2.5</v>
      </c>
      <c r="Y363" s="15">
        <f t="shared" si="16"/>
        <v>1528.21</v>
      </c>
      <c r="Z363" s="12">
        <v>43739</v>
      </c>
      <c r="AA363" s="15">
        <f t="shared" si="17"/>
        <v>1528.21</v>
      </c>
    </row>
    <row r="364" spans="1:27" ht="12.5" x14ac:dyDescent="0.25">
      <c r="A364" s="9" t="s">
        <v>75</v>
      </c>
      <c r="B364" s="9" t="s">
        <v>122</v>
      </c>
      <c r="C364" s="8" t="str">
        <f t="shared" si="15"/>
        <v>Ed Malcolm</v>
      </c>
      <c r="D364" s="16">
        <v>638.91999999999996</v>
      </c>
      <c r="E364" s="16">
        <v>1020.08</v>
      </c>
      <c r="F364" s="28">
        <v>18</v>
      </c>
      <c r="G364" s="28">
        <v>42.8</v>
      </c>
      <c r="H364" s="28"/>
      <c r="I364" s="28"/>
      <c r="J364" s="17"/>
      <c r="K364" s="28"/>
      <c r="L364" s="28">
        <v>8</v>
      </c>
      <c r="M364" s="28">
        <v>22</v>
      </c>
      <c r="N364" s="28"/>
      <c r="O364" s="17"/>
      <c r="P364" s="17"/>
      <c r="Q364" s="28"/>
      <c r="R364" s="28"/>
      <c r="S364" s="17"/>
      <c r="T364" s="28">
        <v>45.58</v>
      </c>
      <c r="U364" s="25">
        <v>14.99</v>
      </c>
      <c r="V364" s="17">
        <v>8.89</v>
      </c>
      <c r="W364" s="17"/>
      <c r="X364" s="17"/>
      <c r="Y364" s="15">
        <f t="shared" si="16"/>
        <v>1819.26</v>
      </c>
      <c r="Z364" s="12">
        <v>43739</v>
      </c>
      <c r="AA364" s="15">
        <f t="shared" si="17"/>
        <v>1819.26</v>
      </c>
    </row>
    <row r="365" spans="1:27" ht="12.5" x14ac:dyDescent="0.25">
      <c r="A365" s="9" t="s">
        <v>75</v>
      </c>
      <c r="B365" s="9" t="s">
        <v>76</v>
      </c>
      <c r="C365" s="8" t="str">
        <f t="shared" si="15"/>
        <v>Iain Malcolm</v>
      </c>
      <c r="D365" s="16">
        <v>638.91999999999996</v>
      </c>
      <c r="E365" s="16">
        <v>2343.42</v>
      </c>
      <c r="F365" s="28"/>
      <c r="G365" s="28"/>
      <c r="H365" s="28"/>
      <c r="I365" s="34"/>
      <c r="J365" s="17"/>
      <c r="K365" s="28"/>
      <c r="L365" s="28"/>
      <c r="M365" s="28"/>
      <c r="N365" s="28"/>
      <c r="O365" s="17"/>
      <c r="P365" s="17"/>
      <c r="Q365" s="34"/>
      <c r="R365" s="34"/>
      <c r="S365" s="17"/>
      <c r="T365" s="28"/>
      <c r="U365" s="25"/>
      <c r="V365" s="17">
        <v>21.76</v>
      </c>
      <c r="W365" s="17"/>
      <c r="X365" s="17"/>
      <c r="Y365" s="15">
        <f t="shared" si="16"/>
        <v>3004.1000000000004</v>
      </c>
      <c r="Z365" s="12">
        <v>43739</v>
      </c>
      <c r="AA365" s="15">
        <f t="shared" si="17"/>
        <v>3004.1000000000004</v>
      </c>
    </row>
    <row r="366" spans="1:27" ht="12.5" x14ac:dyDescent="0.25">
      <c r="A366" s="8" t="s">
        <v>77</v>
      </c>
      <c r="B366" s="8" t="s">
        <v>79</v>
      </c>
      <c r="C366" s="8" t="str">
        <f t="shared" si="15"/>
        <v>Nancy Maxwell</v>
      </c>
      <c r="D366" s="16">
        <v>638.91999999999996</v>
      </c>
      <c r="E366" s="28">
        <v>1020.08</v>
      </c>
      <c r="F366" s="28">
        <v>45</v>
      </c>
      <c r="G366" s="28"/>
      <c r="H366" s="28"/>
      <c r="I366" s="28">
        <v>83.38</v>
      </c>
      <c r="J366" s="17"/>
      <c r="K366" s="28"/>
      <c r="L366" s="28">
        <v>24.8</v>
      </c>
      <c r="M366" s="28"/>
      <c r="N366" s="28"/>
      <c r="O366" s="17"/>
      <c r="P366" s="17"/>
      <c r="Q366" s="28">
        <v>280.8</v>
      </c>
      <c r="R366" s="28"/>
      <c r="S366" s="17"/>
      <c r="T366" s="28"/>
      <c r="U366" s="25">
        <v>14.99</v>
      </c>
      <c r="V366" s="17">
        <v>19.63</v>
      </c>
      <c r="W366" s="17"/>
      <c r="X366" s="17">
        <v>2.5</v>
      </c>
      <c r="Y366" s="15">
        <f t="shared" si="16"/>
        <v>2130.1</v>
      </c>
      <c r="Z366" s="12">
        <v>43739</v>
      </c>
      <c r="AA366" s="15">
        <f t="shared" si="17"/>
        <v>2130.1</v>
      </c>
    </row>
    <row r="367" spans="1:27" ht="12.5" x14ac:dyDescent="0.25">
      <c r="A367" s="8" t="s">
        <v>77</v>
      </c>
      <c r="B367" s="8" t="s">
        <v>80</v>
      </c>
      <c r="C367" s="8" t="str">
        <f t="shared" si="15"/>
        <v>Neil Maxwell</v>
      </c>
      <c r="D367" s="16">
        <v>638.91999999999996</v>
      </c>
      <c r="E367" s="28">
        <v>639</v>
      </c>
      <c r="F367" s="28"/>
      <c r="G367" s="28"/>
      <c r="H367" s="28"/>
      <c r="I367" s="28"/>
      <c r="J367" s="17"/>
      <c r="K367" s="28"/>
      <c r="L367" s="28"/>
      <c r="M367" s="28"/>
      <c r="N367" s="28"/>
      <c r="O367" s="17"/>
      <c r="P367" s="17"/>
      <c r="Q367" s="28"/>
      <c r="R367" s="28"/>
      <c r="S367" s="17"/>
      <c r="T367" s="28"/>
      <c r="U367" s="25">
        <v>14.99</v>
      </c>
      <c r="V367" s="17">
        <v>19.63</v>
      </c>
      <c r="W367" s="17"/>
      <c r="X367" s="17"/>
      <c r="Y367" s="15">
        <f t="shared" si="16"/>
        <v>1312.5400000000002</v>
      </c>
      <c r="Z367" s="12">
        <v>43739</v>
      </c>
      <c r="AA367" s="15">
        <f t="shared" si="17"/>
        <v>1312.5400000000002</v>
      </c>
    </row>
    <row r="368" spans="1:27" ht="12.5" x14ac:dyDescent="0.25">
      <c r="A368" s="8" t="s">
        <v>81</v>
      </c>
      <c r="B368" s="8" t="s">
        <v>22</v>
      </c>
      <c r="C368" s="8" t="str">
        <f t="shared" si="15"/>
        <v>John McCabe</v>
      </c>
      <c r="D368" s="16">
        <v>638.91999999999996</v>
      </c>
      <c r="E368" s="28">
        <v>852.17</v>
      </c>
      <c r="F368" s="28"/>
      <c r="G368" s="28"/>
      <c r="H368" s="28"/>
      <c r="I368" s="28"/>
      <c r="J368" s="17"/>
      <c r="K368" s="28"/>
      <c r="L368" s="28"/>
      <c r="M368" s="28"/>
      <c r="N368" s="28"/>
      <c r="O368" s="17"/>
      <c r="P368" s="17"/>
      <c r="Q368" s="28"/>
      <c r="R368" s="28"/>
      <c r="S368" s="17"/>
      <c r="T368" s="28"/>
      <c r="U368" s="17"/>
      <c r="V368" s="21">
        <v>19.63</v>
      </c>
      <c r="W368" s="17"/>
      <c r="X368" s="17"/>
      <c r="Y368" s="15">
        <f t="shared" si="16"/>
        <v>1510.72</v>
      </c>
      <c r="Z368" s="12">
        <v>43739</v>
      </c>
      <c r="AA368" s="15">
        <f t="shared" si="17"/>
        <v>1510.72</v>
      </c>
    </row>
    <row r="369" spans="1:27" ht="12.5" x14ac:dyDescent="0.25">
      <c r="A369" s="8" t="s">
        <v>82</v>
      </c>
      <c r="B369" s="8" t="s">
        <v>83</v>
      </c>
      <c r="C369" s="8" t="str">
        <f t="shared" si="15"/>
        <v>Elizabeth McHugh</v>
      </c>
      <c r="D369" s="16">
        <v>638.91999999999996</v>
      </c>
      <c r="E369" s="28">
        <v>426</v>
      </c>
      <c r="F369" s="28"/>
      <c r="G369" s="28"/>
      <c r="H369" s="28"/>
      <c r="I369" s="28"/>
      <c r="J369" s="17"/>
      <c r="K369" s="28"/>
      <c r="L369" s="28"/>
      <c r="M369" s="28"/>
      <c r="N369" s="28"/>
      <c r="O369" s="17"/>
      <c r="P369" s="17"/>
      <c r="Q369" s="28"/>
      <c r="R369" s="28"/>
      <c r="S369" s="17"/>
      <c r="T369" s="28"/>
      <c r="U369" s="17"/>
      <c r="V369" s="23"/>
      <c r="W369" s="17"/>
      <c r="X369" s="17"/>
      <c r="Y369" s="15">
        <f t="shared" si="16"/>
        <v>1064.92</v>
      </c>
      <c r="Z369" s="12">
        <v>43739</v>
      </c>
      <c r="AA369" s="15">
        <f t="shared" si="17"/>
        <v>1064.92</v>
      </c>
    </row>
    <row r="370" spans="1:27" ht="12.5" x14ac:dyDescent="0.25">
      <c r="A370" s="8" t="s">
        <v>85</v>
      </c>
      <c r="B370" s="8" t="s">
        <v>86</v>
      </c>
      <c r="C370" s="8" t="str">
        <f t="shared" si="15"/>
        <v>Jeffery Milburn</v>
      </c>
      <c r="D370" s="16">
        <v>638.91999999999996</v>
      </c>
      <c r="E370" s="28">
        <v>213</v>
      </c>
      <c r="F370" s="28"/>
      <c r="G370" s="28"/>
      <c r="H370" s="28"/>
      <c r="I370" s="28"/>
      <c r="J370" s="17"/>
      <c r="K370" s="28"/>
      <c r="L370" s="28"/>
      <c r="M370" s="28"/>
      <c r="N370" s="28"/>
      <c r="O370" s="17"/>
      <c r="P370" s="17"/>
      <c r="Q370" s="28"/>
      <c r="R370" s="28"/>
      <c r="S370" s="17"/>
      <c r="T370" s="28"/>
      <c r="U370" s="25">
        <v>14.99</v>
      </c>
      <c r="V370" s="17">
        <v>0</v>
      </c>
      <c r="W370" s="17"/>
      <c r="X370" s="17"/>
      <c r="Y370" s="15">
        <f t="shared" si="16"/>
        <v>866.91</v>
      </c>
      <c r="Z370" s="12">
        <v>43739</v>
      </c>
      <c r="AA370" s="15">
        <f t="shared" si="17"/>
        <v>866.91</v>
      </c>
    </row>
    <row r="371" spans="1:27" ht="12.5" x14ac:dyDescent="0.25">
      <c r="A371" s="8" t="s">
        <v>85</v>
      </c>
      <c r="B371" s="8" t="s">
        <v>87</v>
      </c>
      <c r="C371" s="8" t="str">
        <f t="shared" si="15"/>
        <v>Paul Milburn</v>
      </c>
      <c r="D371" s="16">
        <v>638.91999999999996</v>
      </c>
      <c r="E371" s="28"/>
      <c r="F371" s="28"/>
      <c r="G371" s="28"/>
      <c r="H371" s="28"/>
      <c r="I371" s="28"/>
      <c r="J371" s="17"/>
      <c r="K371" s="28"/>
      <c r="L371" s="28"/>
      <c r="M371" s="28"/>
      <c r="N371" s="28"/>
      <c r="O371" s="17"/>
      <c r="P371" s="17"/>
      <c r="Q371" s="28"/>
      <c r="R371" s="28"/>
      <c r="S371" s="17"/>
      <c r="T371" s="28"/>
      <c r="U371" s="17"/>
      <c r="V371" s="21"/>
      <c r="W371" s="17"/>
      <c r="X371" s="17"/>
      <c r="Y371" s="15">
        <f t="shared" si="16"/>
        <v>638.91999999999996</v>
      </c>
      <c r="Z371" s="12">
        <v>43739</v>
      </c>
      <c r="AA371" s="15">
        <f t="shared" si="17"/>
        <v>638.91999999999996</v>
      </c>
    </row>
    <row r="372" spans="1:27" ht="12.5" x14ac:dyDescent="0.25">
      <c r="A372" s="9" t="s">
        <v>88</v>
      </c>
      <c r="B372" s="9" t="s">
        <v>89</v>
      </c>
      <c r="C372" s="8" t="str">
        <f t="shared" si="15"/>
        <v>Margaret Peacock</v>
      </c>
      <c r="D372" s="16">
        <v>638.91999999999996</v>
      </c>
      <c r="E372" s="16">
        <v>514.48</v>
      </c>
      <c r="F372" s="28"/>
      <c r="G372" s="28"/>
      <c r="H372" s="28"/>
      <c r="I372" s="28"/>
      <c r="J372" s="17"/>
      <c r="K372" s="28"/>
      <c r="L372" s="28"/>
      <c r="M372" s="28"/>
      <c r="N372" s="28"/>
      <c r="O372" s="17"/>
      <c r="P372" s="17"/>
      <c r="Q372" s="28"/>
      <c r="R372" s="28"/>
      <c r="S372" s="17"/>
      <c r="T372" s="28"/>
      <c r="U372" s="17">
        <v>14.99</v>
      </c>
      <c r="V372" s="23"/>
      <c r="W372" s="17"/>
      <c r="X372" s="17"/>
      <c r="Y372" s="15">
        <f t="shared" si="16"/>
        <v>1168.3900000000001</v>
      </c>
      <c r="Z372" s="12">
        <v>43739</v>
      </c>
      <c r="AA372" s="15">
        <f t="shared" si="17"/>
        <v>1168.3900000000001</v>
      </c>
    </row>
    <row r="373" spans="1:27" ht="12.5" x14ac:dyDescent="0.25">
      <c r="A373" s="8" t="s">
        <v>90</v>
      </c>
      <c r="B373" s="8" t="s">
        <v>53</v>
      </c>
      <c r="C373" s="8" t="str">
        <f t="shared" si="15"/>
        <v>James Perry</v>
      </c>
      <c r="D373" s="16">
        <v>638.91999999999996</v>
      </c>
      <c r="E373" s="28">
        <v>426</v>
      </c>
      <c r="F373" s="28"/>
      <c r="G373" s="28"/>
      <c r="H373" s="28"/>
      <c r="I373" s="28"/>
      <c r="J373" s="17"/>
      <c r="K373" s="28"/>
      <c r="L373" s="28"/>
      <c r="M373" s="28"/>
      <c r="N373" s="28"/>
      <c r="O373" s="17"/>
      <c r="P373" s="17"/>
      <c r="Q373" s="28"/>
      <c r="R373" s="28"/>
      <c r="S373" s="17"/>
      <c r="T373" s="28"/>
      <c r="U373" s="25"/>
      <c r="V373" s="17">
        <v>19.63</v>
      </c>
      <c r="W373" s="17"/>
      <c r="X373" s="17">
        <v>2.5</v>
      </c>
      <c r="Y373" s="15">
        <f t="shared" si="16"/>
        <v>1087.0500000000002</v>
      </c>
      <c r="Z373" s="12">
        <v>43739</v>
      </c>
      <c r="AA373" s="15">
        <f t="shared" si="17"/>
        <v>1087.0500000000002</v>
      </c>
    </row>
    <row r="374" spans="1:27" ht="12.5" x14ac:dyDescent="0.25">
      <c r="A374" s="8" t="s">
        <v>91</v>
      </c>
      <c r="B374" s="8" t="s">
        <v>92</v>
      </c>
      <c r="C374" s="8" t="str">
        <f t="shared" si="15"/>
        <v>Richard Porthouse</v>
      </c>
      <c r="D374" s="16">
        <v>638.91999999999996</v>
      </c>
      <c r="E374" s="28"/>
      <c r="F374" s="28"/>
      <c r="G374" s="28"/>
      <c r="H374" s="28"/>
      <c r="I374" s="28"/>
      <c r="J374" s="17"/>
      <c r="K374" s="28"/>
      <c r="L374" s="28"/>
      <c r="M374" s="28"/>
      <c r="N374" s="28"/>
      <c r="O374" s="17"/>
      <c r="P374" s="17"/>
      <c r="Q374" s="28"/>
      <c r="R374" s="28"/>
      <c r="S374" s="17"/>
      <c r="T374" s="28"/>
      <c r="U374" s="25"/>
      <c r="V374" s="17">
        <v>19.63</v>
      </c>
      <c r="W374" s="17"/>
      <c r="X374" s="17">
        <v>2.5</v>
      </c>
      <c r="Y374" s="15">
        <f t="shared" si="16"/>
        <v>661.05</v>
      </c>
      <c r="Z374" s="12">
        <v>43739</v>
      </c>
      <c r="AA374" s="15">
        <f t="shared" si="17"/>
        <v>661.05</v>
      </c>
    </row>
    <row r="375" spans="1:27" ht="12.5" x14ac:dyDescent="0.25">
      <c r="A375" s="8" t="s">
        <v>93</v>
      </c>
      <c r="B375" s="8" t="s">
        <v>94</v>
      </c>
      <c r="C375" s="8" t="str">
        <f t="shared" si="15"/>
        <v>Lynne Proudlock</v>
      </c>
      <c r="D375" s="16">
        <v>638.91999999999996</v>
      </c>
      <c r="E375" s="28">
        <v>504.42</v>
      </c>
      <c r="F375" s="28"/>
      <c r="G375" s="28"/>
      <c r="H375" s="28"/>
      <c r="I375" s="28"/>
      <c r="J375" s="17"/>
      <c r="K375" s="28"/>
      <c r="L375" s="28"/>
      <c r="M375" s="28"/>
      <c r="N375" s="28"/>
      <c r="O375" s="17"/>
      <c r="P375" s="17"/>
      <c r="Q375" s="28"/>
      <c r="R375" s="28"/>
      <c r="S375" s="17"/>
      <c r="T375" s="28"/>
      <c r="U375" s="25">
        <v>14.99</v>
      </c>
      <c r="V375" s="17">
        <v>19.63</v>
      </c>
      <c r="W375" s="17"/>
      <c r="X375" s="17"/>
      <c r="Y375" s="15">
        <f t="shared" si="16"/>
        <v>1177.96</v>
      </c>
      <c r="Z375" s="12">
        <v>43739</v>
      </c>
      <c r="AA375" s="15">
        <f t="shared" si="17"/>
        <v>1177.96</v>
      </c>
    </row>
    <row r="376" spans="1:27" ht="12.5" x14ac:dyDescent="0.25">
      <c r="A376" s="8" t="s">
        <v>95</v>
      </c>
      <c r="B376" s="8" t="s">
        <v>96</v>
      </c>
      <c r="C376" s="8" t="str">
        <f t="shared" si="15"/>
        <v>Olive Punchion</v>
      </c>
      <c r="D376" s="16">
        <v>638.91999999999996</v>
      </c>
      <c r="E376" s="28">
        <v>514.48</v>
      </c>
      <c r="F376" s="28"/>
      <c r="G376" s="28"/>
      <c r="H376" s="28"/>
      <c r="I376" s="28"/>
      <c r="J376" s="17"/>
      <c r="K376" s="28"/>
      <c r="L376" s="28"/>
      <c r="M376" s="28"/>
      <c r="N376" s="28"/>
      <c r="O376" s="17"/>
      <c r="P376" s="17"/>
      <c r="Q376" s="28"/>
      <c r="R376" s="28"/>
      <c r="S376" s="17"/>
      <c r="T376" s="28"/>
      <c r="U376" s="25">
        <v>14.99</v>
      </c>
      <c r="V376" s="17">
        <v>19.63</v>
      </c>
      <c r="W376" s="17"/>
      <c r="X376" s="17"/>
      <c r="Y376" s="15">
        <f t="shared" si="16"/>
        <v>1188.0200000000002</v>
      </c>
      <c r="Z376" s="12">
        <v>43739</v>
      </c>
      <c r="AA376" s="15">
        <f t="shared" si="17"/>
        <v>1188.0200000000002</v>
      </c>
    </row>
    <row r="377" spans="1:27" ht="12.5" x14ac:dyDescent="0.25">
      <c r="A377" s="9" t="s">
        <v>97</v>
      </c>
      <c r="B377" s="9" t="s">
        <v>98</v>
      </c>
      <c r="C377" s="8" t="str">
        <f t="shared" si="15"/>
        <v>Doreen Purvis</v>
      </c>
      <c r="D377" s="16">
        <v>638.91999999999996</v>
      </c>
      <c r="E377" s="16">
        <v>426</v>
      </c>
      <c r="F377" s="28"/>
      <c r="G377" s="28"/>
      <c r="H377" s="28">
        <v>26.6</v>
      </c>
      <c r="I377" s="28"/>
      <c r="J377" s="17"/>
      <c r="K377" s="28"/>
      <c r="L377" s="28"/>
      <c r="M377" s="28"/>
      <c r="N377" s="28"/>
      <c r="O377" s="17"/>
      <c r="P377" s="17"/>
      <c r="Q377" s="28"/>
      <c r="R377" s="28"/>
      <c r="S377" s="17"/>
      <c r="T377" s="28"/>
      <c r="U377" s="17"/>
      <c r="V377" s="21"/>
      <c r="W377" s="17"/>
      <c r="X377" s="17">
        <v>2.5</v>
      </c>
      <c r="Y377" s="15">
        <f t="shared" si="16"/>
        <v>1094.02</v>
      </c>
      <c r="Z377" s="12">
        <v>43739</v>
      </c>
      <c r="AA377" s="15">
        <f t="shared" si="17"/>
        <v>1094.02</v>
      </c>
    </row>
    <row r="378" spans="1:27" ht="12.5" x14ac:dyDescent="0.25">
      <c r="A378" s="8" t="s">
        <v>99</v>
      </c>
      <c r="B378" s="8" t="s">
        <v>100</v>
      </c>
      <c r="C378" s="8" t="str">
        <f t="shared" si="15"/>
        <v>Keith Roberts</v>
      </c>
      <c r="D378" s="16">
        <v>638.91999999999996</v>
      </c>
      <c r="E378" s="28"/>
      <c r="F378" s="28"/>
      <c r="G378" s="28"/>
      <c r="H378" s="28"/>
      <c r="I378" s="28"/>
      <c r="J378" s="17"/>
      <c r="K378" s="28"/>
      <c r="L378" s="28"/>
      <c r="M378" s="28"/>
      <c r="N378" s="28"/>
      <c r="O378" s="17"/>
      <c r="P378" s="17"/>
      <c r="Q378" s="28"/>
      <c r="R378" s="28"/>
      <c r="S378" s="17"/>
      <c r="T378" s="28"/>
      <c r="U378" s="17"/>
      <c r="V378" s="17"/>
      <c r="W378" s="17"/>
      <c r="X378" s="17"/>
      <c r="Y378" s="15">
        <f t="shared" si="16"/>
        <v>638.91999999999996</v>
      </c>
      <c r="Z378" s="12">
        <v>43739</v>
      </c>
      <c r="AA378" s="15">
        <f t="shared" si="17"/>
        <v>638.91999999999996</v>
      </c>
    </row>
    <row r="379" spans="1:27" ht="12.5" x14ac:dyDescent="0.25">
      <c r="A379" s="8" t="s">
        <v>101</v>
      </c>
      <c r="B379" s="8" t="s">
        <v>22</v>
      </c>
      <c r="C379" s="8" t="str">
        <f t="shared" si="15"/>
        <v>John Robertson</v>
      </c>
      <c r="D379" s="16">
        <v>638.91999999999996</v>
      </c>
      <c r="E379" s="28">
        <v>213</v>
      </c>
      <c r="F379" s="28"/>
      <c r="G379" s="28"/>
      <c r="H379" s="28"/>
      <c r="I379" s="28"/>
      <c r="J379" s="17"/>
      <c r="K379" s="28"/>
      <c r="L379" s="28"/>
      <c r="M379" s="28"/>
      <c r="N379" s="28"/>
      <c r="O379" s="17"/>
      <c r="P379" s="17"/>
      <c r="Q379" s="28"/>
      <c r="R379" s="28"/>
      <c r="S379" s="17"/>
      <c r="T379" s="28"/>
      <c r="U379" s="17"/>
      <c r="V379" s="23"/>
      <c r="W379" s="17"/>
      <c r="X379" s="17"/>
      <c r="Y379" s="15">
        <f t="shared" si="16"/>
        <v>851.92</v>
      </c>
      <c r="Z379" s="12">
        <v>43739</v>
      </c>
      <c r="AA379" s="15">
        <f t="shared" si="17"/>
        <v>851.92</v>
      </c>
    </row>
    <row r="380" spans="1:27" ht="12.5" x14ac:dyDescent="0.25">
      <c r="A380" s="8" t="s">
        <v>102</v>
      </c>
      <c r="B380" s="8" t="s">
        <v>53</v>
      </c>
      <c r="C380" s="8" t="str">
        <f t="shared" si="15"/>
        <v>James Sewell</v>
      </c>
      <c r="D380" s="16">
        <v>638.91999999999996</v>
      </c>
      <c r="E380" s="28"/>
      <c r="F380" s="28"/>
      <c r="G380" s="28"/>
      <c r="H380" s="28"/>
      <c r="I380" s="28"/>
      <c r="J380" s="17"/>
      <c r="K380" s="28"/>
      <c r="L380" s="28"/>
      <c r="M380" s="28"/>
      <c r="N380" s="28"/>
      <c r="O380" s="17"/>
      <c r="P380" s="17"/>
      <c r="Q380" s="28"/>
      <c r="R380" s="28"/>
      <c r="S380" s="17"/>
      <c r="T380" s="28"/>
      <c r="U380" s="25">
        <v>14.99</v>
      </c>
      <c r="V380" s="17">
        <v>19.63</v>
      </c>
      <c r="W380" s="17"/>
      <c r="X380" s="17">
        <v>2.5</v>
      </c>
      <c r="Y380" s="15">
        <f t="shared" si="16"/>
        <v>676.04</v>
      </c>
      <c r="Z380" s="12">
        <v>43739</v>
      </c>
      <c r="AA380" s="15">
        <f t="shared" si="17"/>
        <v>676.04</v>
      </c>
    </row>
    <row r="381" spans="1:27" ht="12.5" x14ac:dyDescent="0.25">
      <c r="A381" s="9" t="s">
        <v>103</v>
      </c>
      <c r="B381" s="9" t="s">
        <v>70</v>
      </c>
      <c r="C381" s="8" t="str">
        <f t="shared" si="15"/>
        <v>Alan Smith</v>
      </c>
      <c r="D381" s="16">
        <v>638.91999999999996</v>
      </c>
      <c r="E381" s="16">
        <v>639</v>
      </c>
      <c r="F381" s="28"/>
      <c r="G381" s="28"/>
      <c r="H381" s="28"/>
      <c r="I381" s="28"/>
      <c r="J381" s="17"/>
      <c r="K381" s="28"/>
      <c r="L381" s="28"/>
      <c r="M381" s="28"/>
      <c r="N381" s="28"/>
      <c r="O381" s="17"/>
      <c r="P381" s="17"/>
      <c r="Q381" s="28"/>
      <c r="R381" s="28"/>
      <c r="S381" s="17"/>
      <c r="T381" s="28"/>
      <c r="U381" s="25">
        <v>14.99</v>
      </c>
      <c r="V381" s="17"/>
      <c r="W381" s="17"/>
      <c r="X381" s="17">
        <v>2.5</v>
      </c>
      <c r="Y381" s="15">
        <f t="shared" si="16"/>
        <v>1295.4100000000001</v>
      </c>
      <c r="Z381" s="12">
        <v>43739</v>
      </c>
      <c r="AA381" s="15">
        <f t="shared" si="17"/>
        <v>1295.4100000000001</v>
      </c>
    </row>
    <row r="382" spans="1:27" ht="12.5" x14ac:dyDescent="0.25">
      <c r="A382" s="9" t="s">
        <v>103</v>
      </c>
      <c r="B382" s="9" t="s">
        <v>104</v>
      </c>
      <c r="C382" s="8" t="str">
        <f t="shared" si="15"/>
        <v>Moira Smith</v>
      </c>
      <c r="D382" s="16">
        <v>638.91999999999996</v>
      </c>
      <c r="E382" s="16">
        <v>1020.08</v>
      </c>
      <c r="F382" s="28"/>
      <c r="G382" s="28"/>
      <c r="H382" s="28">
        <v>52</v>
      </c>
      <c r="I382" s="28">
        <v>23.1</v>
      </c>
      <c r="J382" s="17"/>
      <c r="K382" s="28"/>
      <c r="L382" s="28"/>
      <c r="M382" s="28"/>
      <c r="N382" s="28"/>
      <c r="O382" s="17"/>
      <c r="P382" s="17"/>
      <c r="Q382" s="28"/>
      <c r="R382" s="28"/>
      <c r="S382" s="17"/>
      <c r="T382" s="28"/>
      <c r="U382" s="17"/>
      <c r="V382" s="21"/>
      <c r="W382" s="17"/>
      <c r="X382" s="17">
        <v>2.5</v>
      </c>
      <c r="Y382" s="15">
        <f t="shared" si="16"/>
        <v>1736.6</v>
      </c>
      <c r="Z382" s="12">
        <v>43739</v>
      </c>
      <c r="AA382" s="15">
        <f t="shared" si="17"/>
        <v>1736.6</v>
      </c>
    </row>
    <row r="383" spans="1:27" ht="12.5" x14ac:dyDescent="0.25">
      <c r="A383" s="8" t="s">
        <v>105</v>
      </c>
      <c r="B383" s="8" t="s">
        <v>107</v>
      </c>
      <c r="C383" s="8" t="str">
        <f t="shared" si="15"/>
        <v>Sheila Stephenson</v>
      </c>
      <c r="D383" s="16">
        <v>638.91999999999996</v>
      </c>
      <c r="E383" s="28">
        <v>426</v>
      </c>
      <c r="F383" s="28"/>
      <c r="G383" s="28"/>
      <c r="H383" s="28"/>
      <c r="I383" s="28"/>
      <c r="J383" s="17"/>
      <c r="K383" s="28"/>
      <c r="L383" s="28"/>
      <c r="M383" s="28"/>
      <c r="N383" s="28"/>
      <c r="O383" s="17"/>
      <c r="P383" s="17"/>
      <c r="Q383" s="28"/>
      <c r="R383" s="28"/>
      <c r="S383" s="17"/>
      <c r="T383" s="28"/>
      <c r="U383" s="17"/>
      <c r="V383" s="23"/>
      <c r="W383" s="17"/>
      <c r="X383" s="17">
        <v>2.5</v>
      </c>
      <c r="Y383" s="15">
        <f t="shared" si="16"/>
        <v>1067.42</v>
      </c>
      <c r="Z383" s="12">
        <v>43739</v>
      </c>
      <c r="AA383" s="15">
        <f t="shared" si="17"/>
        <v>1067.42</v>
      </c>
    </row>
    <row r="384" spans="1:27" ht="12.5" x14ac:dyDescent="0.25">
      <c r="A384" s="8" t="s">
        <v>108</v>
      </c>
      <c r="B384" s="8" t="s">
        <v>109</v>
      </c>
      <c r="C384" s="8" t="str">
        <f t="shared" si="15"/>
        <v>Alison Strike</v>
      </c>
      <c r="D384" s="16">
        <v>638.91999999999996</v>
      </c>
      <c r="E384" s="28">
        <v>426</v>
      </c>
      <c r="F384" s="28"/>
      <c r="G384" s="28"/>
      <c r="H384" s="28"/>
      <c r="I384" s="28"/>
      <c r="J384" s="17"/>
      <c r="K384" s="28"/>
      <c r="L384" s="28"/>
      <c r="M384" s="28"/>
      <c r="N384" s="28"/>
      <c r="O384" s="17"/>
      <c r="P384" s="17"/>
      <c r="Q384" s="28"/>
      <c r="R384" s="28"/>
      <c r="S384" s="17"/>
      <c r="T384" s="28"/>
      <c r="U384" s="25"/>
      <c r="V384" s="17">
        <v>21.76</v>
      </c>
      <c r="W384" s="17"/>
      <c r="X384" s="17"/>
      <c r="Y384" s="15">
        <f t="shared" si="16"/>
        <v>1086.68</v>
      </c>
      <c r="Z384" s="12">
        <v>43739</v>
      </c>
      <c r="AA384" s="15">
        <f t="shared" si="17"/>
        <v>1086.68</v>
      </c>
    </row>
    <row r="385" spans="1:27" ht="12.5" x14ac:dyDescent="0.25">
      <c r="A385" s="8" t="s">
        <v>110</v>
      </c>
      <c r="B385" s="8" t="s">
        <v>111</v>
      </c>
      <c r="C385" s="8" t="str">
        <f t="shared" si="15"/>
        <v>Judith Taylor</v>
      </c>
      <c r="D385" s="16">
        <v>638.91999999999996</v>
      </c>
      <c r="E385" s="28">
        <v>213</v>
      </c>
      <c r="F385" s="28"/>
      <c r="G385" s="28"/>
      <c r="H385" s="28"/>
      <c r="I385" s="28"/>
      <c r="J385" s="17"/>
      <c r="K385" s="28"/>
      <c r="L385" s="28"/>
      <c r="M385" s="28"/>
      <c r="N385" s="28"/>
      <c r="O385" s="17"/>
      <c r="P385" s="17"/>
      <c r="Q385" s="28"/>
      <c r="R385" s="28"/>
      <c r="S385" s="17"/>
      <c r="T385" s="28"/>
      <c r="U385" s="17"/>
      <c r="V385" s="21"/>
      <c r="W385" s="17"/>
      <c r="X385" s="17"/>
      <c r="Y385" s="15">
        <f t="shared" si="16"/>
        <v>851.92</v>
      </c>
      <c r="Z385" s="12">
        <v>43739</v>
      </c>
      <c r="AA385" s="15">
        <f t="shared" si="17"/>
        <v>851.92</v>
      </c>
    </row>
    <row r="386" spans="1:27" ht="12.5" x14ac:dyDescent="0.25">
      <c r="A386" s="8" t="s">
        <v>112</v>
      </c>
      <c r="B386" s="8" t="s">
        <v>113</v>
      </c>
      <c r="C386" s="8" t="str">
        <f t="shared" si="15"/>
        <v>Glen Thompson</v>
      </c>
      <c r="D386" s="16">
        <v>638.91999999999996</v>
      </c>
      <c r="E386" s="28"/>
      <c r="F386" s="28"/>
      <c r="G386" s="28"/>
      <c r="H386" s="28"/>
      <c r="I386" s="28"/>
      <c r="J386" s="17"/>
      <c r="K386" s="28"/>
      <c r="L386" s="28"/>
      <c r="M386" s="28"/>
      <c r="N386" s="28"/>
      <c r="O386" s="17"/>
      <c r="P386" s="17"/>
      <c r="Q386" s="28"/>
      <c r="R386" s="28"/>
      <c r="S386" s="17"/>
      <c r="T386" s="28"/>
      <c r="U386" s="17"/>
      <c r="V386" s="17"/>
      <c r="W386" s="17"/>
      <c r="X386" s="17"/>
      <c r="Y386" s="15">
        <f t="shared" si="16"/>
        <v>638.91999999999996</v>
      </c>
      <c r="Z386" s="12">
        <v>43739</v>
      </c>
      <c r="AA386" s="15">
        <f t="shared" si="17"/>
        <v>638.91999999999996</v>
      </c>
    </row>
    <row r="387" spans="1:27" ht="12.5" x14ac:dyDescent="0.25">
      <c r="A387" s="8" t="s">
        <v>114</v>
      </c>
      <c r="B387" s="8" t="s">
        <v>115</v>
      </c>
      <c r="C387" s="8" t="str">
        <f t="shared" ref="C387:C450" si="18">CONCATENATE(B387," ",A387)</f>
        <v>Susan Traynor</v>
      </c>
      <c r="D387" s="16">
        <v>638.91999999999996</v>
      </c>
      <c r="E387" s="28">
        <v>426</v>
      </c>
      <c r="F387" s="28"/>
      <c r="G387" s="28"/>
      <c r="H387" s="28"/>
      <c r="I387" s="28"/>
      <c r="J387" s="17"/>
      <c r="K387" s="28"/>
      <c r="L387" s="28"/>
      <c r="M387" s="28"/>
      <c r="N387" s="28"/>
      <c r="O387" s="17"/>
      <c r="P387" s="17"/>
      <c r="Q387" s="28"/>
      <c r="R387" s="28"/>
      <c r="S387" s="17"/>
      <c r="T387" s="28"/>
      <c r="U387" s="17"/>
      <c r="V387" s="23"/>
      <c r="W387" s="17"/>
      <c r="X387" s="17"/>
      <c r="Y387" s="15">
        <f t="shared" ref="Y387:Y450" si="19">SUM(A387:X387)</f>
        <v>1064.92</v>
      </c>
      <c r="Z387" s="12">
        <v>43739</v>
      </c>
      <c r="AA387" s="15">
        <f t="shared" ref="AA387:AA450" si="20">SUM(D387:X387)</f>
        <v>1064.92</v>
      </c>
    </row>
    <row r="388" spans="1:27" ht="12.5" x14ac:dyDescent="0.25">
      <c r="A388" s="8" t="s">
        <v>116</v>
      </c>
      <c r="B388" s="8" t="s">
        <v>63</v>
      </c>
      <c r="C388" s="8" t="str">
        <f t="shared" si="18"/>
        <v>Anne Walsh</v>
      </c>
      <c r="D388" s="16">
        <v>638.91999999999996</v>
      </c>
      <c r="E388" s="28">
        <v>639</v>
      </c>
      <c r="F388" s="28"/>
      <c r="G388" s="28"/>
      <c r="H388" s="28">
        <v>19</v>
      </c>
      <c r="I388" s="28"/>
      <c r="J388" s="17"/>
      <c r="K388" s="28"/>
      <c r="L388" s="28"/>
      <c r="M388" s="28"/>
      <c r="N388" s="28"/>
      <c r="O388" s="17"/>
      <c r="P388" s="17"/>
      <c r="Q388" s="28"/>
      <c r="R388" s="28"/>
      <c r="S388" s="17"/>
      <c r="T388" s="28"/>
      <c r="U388" s="25">
        <v>14.99</v>
      </c>
      <c r="V388" s="17">
        <v>19.63</v>
      </c>
      <c r="W388" s="17"/>
      <c r="X388" s="17">
        <v>2.5</v>
      </c>
      <c r="Y388" s="15">
        <f t="shared" si="19"/>
        <v>1334.0400000000002</v>
      </c>
      <c r="Z388" s="12">
        <v>43739</v>
      </c>
      <c r="AA388" s="15">
        <f t="shared" si="20"/>
        <v>1334.0400000000002</v>
      </c>
    </row>
    <row r="389" spans="1:27" ht="12.5" x14ac:dyDescent="0.25">
      <c r="A389" s="9" t="s">
        <v>116</v>
      </c>
      <c r="B389" s="9" t="s">
        <v>117</v>
      </c>
      <c r="C389" s="8" t="str">
        <f t="shared" si="18"/>
        <v>Mark Walsh</v>
      </c>
      <c r="D389" s="16">
        <v>638.91999999999996</v>
      </c>
      <c r="E389" s="16">
        <v>1020.08</v>
      </c>
      <c r="F389" s="28"/>
      <c r="G389" s="28"/>
      <c r="H389" s="28"/>
      <c r="I389" s="28"/>
      <c r="J389" s="17"/>
      <c r="K389" s="28"/>
      <c r="L389" s="28"/>
      <c r="M389" s="28"/>
      <c r="N389" s="28"/>
      <c r="O389" s="17"/>
      <c r="P389" s="17"/>
      <c r="Q389" s="28"/>
      <c r="R389" s="28"/>
      <c r="S389" s="17"/>
      <c r="T389" s="28"/>
      <c r="U389" s="17"/>
      <c r="V389" s="21"/>
      <c r="W389" s="17"/>
      <c r="X389" s="17"/>
      <c r="Y389" s="15">
        <f t="shared" si="19"/>
        <v>1659</v>
      </c>
      <c r="Z389" s="12">
        <v>43739</v>
      </c>
      <c r="AA389" s="15">
        <f t="shared" si="20"/>
        <v>1659</v>
      </c>
    </row>
    <row r="390" spans="1:27" ht="12.5" x14ac:dyDescent="0.25">
      <c r="A390" s="8" t="s">
        <v>118</v>
      </c>
      <c r="B390" s="8" t="s">
        <v>119</v>
      </c>
      <c r="C390" s="8" t="str">
        <f t="shared" si="18"/>
        <v>Joyce Welsh</v>
      </c>
      <c r="D390" s="16">
        <v>638.91999999999996</v>
      </c>
      <c r="E390" s="28">
        <v>426</v>
      </c>
      <c r="F390" s="28"/>
      <c r="G390" s="28"/>
      <c r="H390" s="28"/>
      <c r="I390" s="28"/>
      <c r="J390" s="17"/>
      <c r="K390" s="28"/>
      <c r="L390" s="28"/>
      <c r="M390" s="28"/>
      <c r="N390" s="28"/>
      <c r="O390" s="17"/>
      <c r="P390" s="17"/>
      <c r="Q390" s="28"/>
      <c r="R390" s="28"/>
      <c r="S390" s="17"/>
      <c r="T390" s="28"/>
      <c r="U390" s="17">
        <v>14.99</v>
      </c>
      <c r="V390" s="17"/>
      <c r="W390" s="17"/>
      <c r="X390" s="17"/>
      <c r="Y390" s="15">
        <f t="shared" si="19"/>
        <v>1079.9100000000001</v>
      </c>
      <c r="Z390" s="12">
        <v>43739</v>
      </c>
      <c r="AA390" s="15">
        <f t="shared" si="20"/>
        <v>1079.9100000000001</v>
      </c>
    </row>
    <row r="391" spans="1:27" ht="12.5" x14ac:dyDescent="0.25">
      <c r="A391" s="8" t="s">
        <v>120</v>
      </c>
      <c r="B391" s="8" t="s">
        <v>121</v>
      </c>
      <c r="C391" s="8" t="str">
        <f t="shared" si="18"/>
        <v>Joseph West</v>
      </c>
      <c r="D391" s="16">
        <v>638.91999999999996</v>
      </c>
      <c r="E391" s="28">
        <v>213</v>
      </c>
      <c r="F391" s="28"/>
      <c r="G391" s="28"/>
      <c r="H391" s="28"/>
      <c r="I391" s="28"/>
      <c r="J391" s="17"/>
      <c r="K391" s="28"/>
      <c r="L391" s="28"/>
      <c r="M391" s="28"/>
      <c r="N391" s="28"/>
      <c r="O391" s="17"/>
      <c r="P391" s="17"/>
      <c r="Q391" s="28"/>
      <c r="R391" s="28"/>
      <c r="S391" s="17"/>
      <c r="T391" s="28"/>
      <c r="U391" s="17"/>
      <c r="V391" s="17">
        <v>19.63</v>
      </c>
      <c r="W391" s="17"/>
      <c r="X391" s="17"/>
      <c r="Y391" s="15">
        <f t="shared" si="19"/>
        <v>871.55</v>
      </c>
      <c r="Z391" s="12">
        <v>43739</v>
      </c>
      <c r="AA391" s="15">
        <f t="shared" si="20"/>
        <v>871.55</v>
      </c>
    </row>
    <row r="392" spans="1:27" ht="12.5" x14ac:dyDescent="0.25">
      <c r="A392" s="8" t="s">
        <v>19</v>
      </c>
      <c r="B392" s="8" t="s">
        <v>20</v>
      </c>
      <c r="C392" s="8" t="str">
        <f t="shared" si="18"/>
        <v>Joe Amar</v>
      </c>
      <c r="D392" s="16">
        <v>638.91999999999996</v>
      </c>
      <c r="E392" s="28">
        <v>426</v>
      </c>
      <c r="F392" s="17"/>
      <c r="G392" s="17"/>
      <c r="H392" s="17"/>
      <c r="I392" s="17"/>
      <c r="J392" s="17"/>
      <c r="K392" s="17"/>
      <c r="L392" s="17"/>
      <c r="M392" s="28"/>
      <c r="N392" s="17"/>
      <c r="O392" s="17"/>
      <c r="P392" s="17"/>
      <c r="Q392" s="17"/>
      <c r="R392" s="17"/>
      <c r="S392" s="17"/>
      <c r="T392" s="28"/>
      <c r="U392" s="17"/>
      <c r="V392" s="17"/>
      <c r="W392" s="17"/>
      <c r="X392" s="17"/>
      <c r="Y392" s="15">
        <f t="shared" si="19"/>
        <v>1064.92</v>
      </c>
      <c r="Z392" s="13">
        <v>43770</v>
      </c>
      <c r="AA392" s="15">
        <f t="shared" si="20"/>
        <v>1064.92</v>
      </c>
    </row>
    <row r="393" spans="1:27" ht="12.5" x14ac:dyDescent="0.25">
      <c r="A393" s="8" t="s">
        <v>21</v>
      </c>
      <c r="B393" s="8" t="s">
        <v>22</v>
      </c>
      <c r="C393" s="8" t="str">
        <f t="shared" si="18"/>
        <v>John Anglin</v>
      </c>
      <c r="D393" s="16">
        <v>638.91999999999996</v>
      </c>
      <c r="E393" s="28">
        <v>1020.08</v>
      </c>
      <c r="F393" s="17"/>
      <c r="G393" s="17"/>
      <c r="H393" s="17"/>
      <c r="I393" s="17"/>
      <c r="J393" s="17"/>
      <c r="K393" s="17"/>
      <c r="L393" s="17"/>
      <c r="M393" s="28"/>
      <c r="N393" s="17"/>
      <c r="O393" s="17"/>
      <c r="P393" s="17"/>
      <c r="Q393" s="17"/>
      <c r="R393" s="17"/>
      <c r="S393" s="17"/>
      <c r="T393" s="28"/>
      <c r="U393" s="17"/>
      <c r="V393" s="17"/>
      <c r="W393" s="17"/>
      <c r="X393" s="17"/>
      <c r="Y393" s="15">
        <f t="shared" si="19"/>
        <v>1659</v>
      </c>
      <c r="Z393" s="13">
        <v>43770</v>
      </c>
      <c r="AA393" s="15">
        <f t="shared" si="20"/>
        <v>1659</v>
      </c>
    </row>
    <row r="394" spans="1:27" ht="12.5" x14ac:dyDescent="0.25">
      <c r="A394" s="8" t="s">
        <v>23</v>
      </c>
      <c r="B394" s="8" t="s">
        <v>24</v>
      </c>
      <c r="C394" s="8" t="str">
        <f t="shared" si="18"/>
        <v>Joan Atkinson</v>
      </c>
      <c r="D394" s="16">
        <v>638.91999999999996</v>
      </c>
      <c r="E394" s="28">
        <v>1020.08</v>
      </c>
      <c r="F394" s="17"/>
      <c r="G394" s="17"/>
      <c r="H394" s="17"/>
      <c r="I394" s="17">
        <v>127.54</v>
      </c>
      <c r="J394" s="17"/>
      <c r="K394" s="17"/>
      <c r="L394" s="17"/>
      <c r="M394" s="28"/>
      <c r="N394" s="17"/>
      <c r="O394" s="17"/>
      <c r="P394" s="17"/>
      <c r="Q394" s="17"/>
      <c r="R394" s="17"/>
      <c r="S394" s="17"/>
      <c r="T394" s="28"/>
      <c r="U394" s="17"/>
      <c r="V394" s="17">
        <v>21.76</v>
      </c>
      <c r="W394" s="17"/>
      <c r="X394" s="17">
        <v>2.5</v>
      </c>
      <c r="Y394" s="15">
        <f t="shared" si="19"/>
        <v>1810.8</v>
      </c>
      <c r="Z394" s="13">
        <v>43770</v>
      </c>
      <c r="AA394" s="15">
        <f t="shared" si="20"/>
        <v>1810.8</v>
      </c>
    </row>
    <row r="395" spans="1:27" ht="12.5" x14ac:dyDescent="0.25">
      <c r="A395" s="8" t="s">
        <v>25</v>
      </c>
      <c r="B395" s="8" t="s">
        <v>26</v>
      </c>
      <c r="C395" s="8" t="str">
        <f t="shared" si="18"/>
        <v>Joanne Bell</v>
      </c>
      <c r="D395" s="16">
        <v>638.91999999999996</v>
      </c>
      <c r="E395" s="28">
        <v>213</v>
      </c>
      <c r="F395" s="17"/>
      <c r="G395" s="17"/>
      <c r="H395" s="17"/>
      <c r="I395" s="17"/>
      <c r="J395" s="17"/>
      <c r="K395" s="17"/>
      <c r="L395" s="17"/>
      <c r="M395" s="28"/>
      <c r="N395" s="17"/>
      <c r="O395" s="17"/>
      <c r="P395" s="17"/>
      <c r="Q395" s="17"/>
      <c r="R395" s="17"/>
      <c r="S395" s="17"/>
      <c r="T395" s="28"/>
      <c r="U395" s="17">
        <v>14.99</v>
      </c>
      <c r="V395" s="17">
        <v>19.63</v>
      </c>
      <c r="W395" s="17"/>
      <c r="X395" s="17"/>
      <c r="Y395" s="15">
        <f t="shared" si="19"/>
        <v>886.54</v>
      </c>
      <c r="Z395" s="13">
        <v>43770</v>
      </c>
      <c r="AA395" s="15">
        <f t="shared" si="20"/>
        <v>886.54</v>
      </c>
    </row>
    <row r="396" spans="1:27" ht="12.5" x14ac:dyDescent="0.25">
      <c r="A396" s="8" t="s">
        <v>27</v>
      </c>
      <c r="B396" s="8" t="s">
        <v>28</v>
      </c>
      <c r="C396" s="8" t="str">
        <f t="shared" si="18"/>
        <v>Peter Boyack</v>
      </c>
      <c r="D396" s="16">
        <v>638.91999999999996</v>
      </c>
      <c r="E396" s="28">
        <v>213</v>
      </c>
      <c r="F396" s="17"/>
      <c r="G396" s="17"/>
      <c r="H396" s="17">
        <v>23.4</v>
      </c>
      <c r="I396" s="17"/>
      <c r="J396" s="17"/>
      <c r="K396" s="17"/>
      <c r="L396" s="17"/>
      <c r="M396" s="28"/>
      <c r="N396" s="17"/>
      <c r="O396" s="17"/>
      <c r="P396" s="17"/>
      <c r="Q396" s="17"/>
      <c r="R396" s="17"/>
      <c r="S396" s="17"/>
      <c r="T396" s="28"/>
      <c r="U396" s="17">
        <v>14.99</v>
      </c>
      <c r="V396" s="17">
        <v>21.76</v>
      </c>
      <c r="W396" s="17"/>
      <c r="X396" s="17">
        <v>2.5</v>
      </c>
      <c r="Y396" s="15">
        <f t="shared" si="19"/>
        <v>914.56999999999994</v>
      </c>
      <c r="Z396" s="13">
        <v>43770</v>
      </c>
      <c r="AA396" s="15">
        <f t="shared" si="20"/>
        <v>914.56999999999994</v>
      </c>
    </row>
    <row r="397" spans="1:27" ht="12.5" x14ac:dyDescent="0.25">
      <c r="A397" s="8" t="s">
        <v>29</v>
      </c>
      <c r="B397" s="8" t="s">
        <v>30</v>
      </c>
      <c r="C397" s="8" t="str">
        <f t="shared" si="18"/>
        <v>William Brady</v>
      </c>
      <c r="D397" s="16">
        <v>638.91999999999996</v>
      </c>
      <c r="E397" s="28">
        <v>639</v>
      </c>
      <c r="F397" s="17"/>
      <c r="G397" s="17"/>
      <c r="H397" s="17"/>
      <c r="I397" s="17"/>
      <c r="J397" s="17"/>
      <c r="K397" s="17"/>
      <c r="L397" s="17"/>
      <c r="M397" s="28"/>
      <c r="N397" s="17"/>
      <c r="O397" s="17"/>
      <c r="P397" s="17"/>
      <c r="Q397" s="17"/>
      <c r="R397" s="17"/>
      <c r="S397" s="17"/>
      <c r="T397" s="28"/>
      <c r="U397" s="17"/>
      <c r="V397" s="17">
        <v>19.63</v>
      </c>
      <c r="W397" s="17"/>
      <c r="X397" s="17">
        <v>2.5</v>
      </c>
      <c r="Y397" s="15">
        <f t="shared" si="19"/>
        <v>1300.0500000000002</v>
      </c>
      <c r="Z397" s="13">
        <v>43770</v>
      </c>
      <c r="AA397" s="15">
        <f t="shared" si="20"/>
        <v>1300.0500000000002</v>
      </c>
    </row>
    <row r="398" spans="1:27" ht="12.5" x14ac:dyDescent="0.25">
      <c r="A398" s="8" t="s">
        <v>31</v>
      </c>
      <c r="B398" s="8" t="s">
        <v>32</v>
      </c>
      <c r="C398" s="8" t="str">
        <f t="shared" si="18"/>
        <v>Jane Carter</v>
      </c>
      <c r="D398" s="16">
        <v>638.91999999999996</v>
      </c>
      <c r="E398" s="28"/>
      <c r="F398" s="17"/>
      <c r="G398" s="17"/>
      <c r="H398" s="17"/>
      <c r="I398" s="17"/>
      <c r="J398" s="17"/>
      <c r="K398" s="17"/>
      <c r="L398" s="17"/>
      <c r="M398" s="28"/>
      <c r="N398" s="17"/>
      <c r="O398" s="17"/>
      <c r="P398" s="17"/>
      <c r="Q398" s="17"/>
      <c r="R398" s="17"/>
      <c r="S398" s="17"/>
      <c r="T398" s="28"/>
      <c r="U398" s="17"/>
      <c r="V398" s="17"/>
      <c r="W398" s="17"/>
      <c r="X398" s="17"/>
      <c r="Y398" s="15">
        <f t="shared" si="19"/>
        <v>638.91999999999996</v>
      </c>
      <c r="Z398" s="13">
        <v>43770</v>
      </c>
      <c r="AA398" s="15">
        <f t="shared" si="20"/>
        <v>638.91999999999996</v>
      </c>
    </row>
    <row r="399" spans="1:27" ht="12.5" x14ac:dyDescent="0.25">
      <c r="A399" s="8" t="s">
        <v>37</v>
      </c>
      <c r="B399" s="8" t="s">
        <v>38</v>
      </c>
      <c r="C399" s="8" t="str">
        <f t="shared" si="18"/>
        <v>Stephen Dean</v>
      </c>
      <c r="D399" s="16">
        <v>638.91999999999996</v>
      </c>
      <c r="E399" s="28">
        <v>213</v>
      </c>
      <c r="F399" s="17"/>
      <c r="G399" s="17"/>
      <c r="H399" s="17"/>
      <c r="I399" s="17"/>
      <c r="J399" s="17"/>
      <c r="K399" s="17"/>
      <c r="L399" s="17"/>
      <c r="M399" s="28"/>
      <c r="N399" s="17"/>
      <c r="O399" s="17"/>
      <c r="P399" s="17"/>
      <c r="Q399" s="17"/>
      <c r="R399" s="17"/>
      <c r="S399" s="17"/>
      <c r="T399" s="28"/>
      <c r="U399" s="17"/>
      <c r="V399" s="17"/>
      <c r="W399" s="17"/>
      <c r="X399" s="17"/>
      <c r="Y399" s="15">
        <f t="shared" si="19"/>
        <v>851.92</v>
      </c>
      <c r="Z399" s="13">
        <v>43770</v>
      </c>
      <c r="AA399" s="15">
        <f t="shared" si="20"/>
        <v>851.92</v>
      </c>
    </row>
    <row r="400" spans="1:27" ht="12.5" x14ac:dyDescent="0.25">
      <c r="A400" s="8" t="s">
        <v>39</v>
      </c>
      <c r="B400" s="8" t="s">
        <v>40</v>
      </c>
      <c r="C400" s="8" t="str">
        <f t="shared" si="18"/>
        <v>Norman Dick</v>
      </c>
      <c r="D400" s="16">
        <v>638.91999999999996</v>
      </c>
      <c r="E400" s="28"/>
      <c r="F400" s="17"/>
      <c r="G400" s="17"/>
      <c r="H400" s="17"/>
      <c r="I400" s="17"/>
      <c r="J400" s="17"/>
      <c r="K400" s="17"/>
      <c r="L400" s="17"/>
      <c r="M400" s="28"/>
      <c r="N400" s="17"/>
      <c r="O400" s="17"/>
      <c r="P400" s="17"/>
      <c r="Q400" s="17"/>
      <c r="R400" s="17"/>
      <c r="S400" s="17"/>
      <c r="T400" s="28"/>
      <c r="U400" s="17">
        <v>14.99</v>
      </c>
      <c r="V400" s="17">
        <v>19.63</v>
      </c>
      <c r="W400" s="17"/>
      <c r="X400" s="17">
        <v>2.5</v>
      </c>
      <c r="Y400" s="15">
        <f t="shared" si="19"/>
        <v>676.04</v>
      </c>
      <c r="Z400" s="13">
        <v>43770</v>
      </c>
      <c r="AA400" s="15">
        <f t="shared" si="20"/>
        <v>676.04</v>
      </c>
    </row>
    <row r="401" spans="1:27" ht="12.5" x14ac:dyDescent="0.25">
      <c r="A401" s="8" t="s">
        <v>41</v>
      </c>
      <c r="B401" s="8" t="s">
        <v>42</v>
      </c>
      <c r="C401" s="8" t="str">
        <f t="shared" si="18"/>
        <v>Robert Dix</v>
      </c>
      <c r="D401" s="16">
        <v>638.91999999999996</v>
      </c>
      <c r="E401" s="28">
        <v>852.17</v>
      </c>
      <c r="F401" s="17"/>
      <c r="G401" s="17"/>
      <c r="H401" s="17"/>
      <c r="I401" s="17"/>
      <c r="J401" s="17"/>
      <c r="K401" s="17"/>
      <c r="L401" s="17"/>
      <c r="M401" s="28"/>
      <c r="N401" s="17"/>
      <c r="O401" s="17"/>
      <c r="P401" s="17"/>
      <c r="Q401" s="17"/>
      <c r="R401" s="17"/>
      <c r="S401" s="17"/>
      <c r="T401" s="28"/>
      <c r="U401" s="17"/>
      <c r="V401" s="17">
        <v>19.63</v>
      </c>
      <c r="W401" s="17"/>
      <c r="X401" s="17">
        <v>3.04</v>
      </c>
      <c r="Y401" s="15">
        <f t="shared" si="19"/>
        <v>1513.76</v>
      </c>
      <c r="Z401" s="13">
        <v>43770</v>
      </c>
      <c r="AA401" s="15">
        <f t="shared" si="20"/>
        <v>1513.76</v>
      </c>
    </row>
    <row r="402" spans="1:27" ht="12.5" x14ac:dyDescent="0.25">
      <c r="A402" s="8" t="s">
        <v>43</v>
      </c>
      <c r="B402" s="8" t="s">
        <v>44</v>
      </c>
      <c r="C402" s="8" t="str">
        <f t="shared" si="18"/>
        <v>Tracey Dixon</v>
      </c>
      <c r="D402" s="16">
        <v>638.91999999999996</v>
      </c>
      <c r="E402" s="28">
        <v>1491.17</v>
      </c>
      <c r="F402" s="17"/>
      <c r="G402" s="17"/>
      <c r="H402" s="17">
        <v>63.1</v>
      </c>
      <c r="I402" s="17"/>
      <c r="J402" s="17">
        <v>282.75</v>
      </c>
      <c r="K402" s="17"/>
      <c r="L402" s="17">
        <v>14.3</v>
      </c>
      <c r="M402" s="28">
        <v>57.98</v>
      </c>
      <c r="N402" s="17"/>
      <c r="O402" s="17">
        <v>12.66</v>
      </c>
      <c r="P402" s="17">
        <v>60.24</v>
      </c>
      <c r="Q402" s="17">
        <v>570</v>
      </c>
      <c r="R402" s="17">
        <v>60.24</v>
      </c>
      <c r="S402" s="17"/>
      <c r="T402" s="28"/>
      <c r="U402" s="17">
        <v>14.99</v>
      </c>
      <c r="V402" s="17">
        <v>19.63</v>
      </c>
      <c r="W402" s="17"/>
      <c r="X402" s="17"/>
      <c r="Y402" s="15">
        <f t="shared" si="19"/>
        <v>3285.9799999999996</v>
      </c>
      <c r="Z402" s="13">
        <v>43770</v>
      </c>
      <c r="AA402" s="15">
        <f t="shared" si="20"/>
        <v>3285.9799999999996</v>
      </c>
    </row>
    <row r="403" spans="1:27" ht="12.5" x14ac:dyDescent="0.25">
      <c r="A403" s="8" t="s">
        <v>45</v>
      </c>
      <c r="B403" s="8" t="s">
        <v>46</v>
      </c>
      <c r="C403" s="8" t="str">
        <f t="shared" si="18"/>
        <v>Alexander Donaldson</v>
      </c>
      <c r="D403" s="16">
        <v>638.91999999999996</v>
      </c>
      <c r="E403" s="28">
        <v>514.48</v>
      </c>
      <c r="F403" s="17"/>
      <c r="G403" s="17"/>
      <c r="H403" s="17"/>
      <c r="I403" s="17"/>
      <c r="J403" s="17"/>
      <c r="K403" s="17"/>
      <c r="L403" s="17"/>
      <c r="M403" s="28"/>
      <c r="N403" s="17"/>
      <c r="O403" s="17"/>
      <c r="P403" s="17"/>
      <c r="Q403" s="17"/>
      <c r="R403" s="17"/>
      <c r="S403" s="17"/>
      <c r="T403" s="28"/>
      <c r="U403" s="17">
        <v>14.99</v>
      </c>
      <c r="V403" s="17">
        <v>21.76</v>
      </c>
      <c r="W403" s="17"/>
      <c r="X403" s="17">
        <v>2.5</v>
      </c>
      <c r="Y403" s="15">
        <f t="shared" si="19"/>
        <v>1192.6500000000001</v>
      </c>
      <c r="Z403" s="13">
        <v>43770</v>
      </c>
      <c r="AA403" s="15">
        <f t="shared" si="20"/>
        <v>1192.6500000000001</v>
      </c>
    </row>
    <row r="404" spans="1:27" ht="12.5" x14ac:dyDescent="0.25">
      <c r="A404" s="8" t="s">
        <v>47</v>
      </c>
      <c r="B404" s="8" t="s">
        <v>48</v>
      </c>
      <c r="C404" s="8" t="str">
        <f t="shared" si="18"/>
        <v>Sarah Duncan</v>
      </c>
      <c r="D404" s="16">
        <v>638.91999999999996</v>
      </c>
      <c r="E404" s="28">
        <v>426</v>
      </c>
      <c r="F404" s="17"/>
      <c r="G404" s="17"/>
      <c r="H404" s="17"/>
      <c r="I404" s="17"/>
      <c r="J404" s="17"/>
      <c r="K404" s="17"/>
      <c r="L404" s="17"/>
      <c r="M404" s="28"/>
      <c r="N404" s="17"/>
      <c r="O404" s="17"/>
      <c r="P404" s="17"/>
      <c r="Q404" s="17"/>
      <c r="R404" s="17"/>
      <c r="S404" s="17"/>
      <c r="T404" s="28"/>
      <c r="U404" s="17"/>
      <c r="V404" s="17"/>
      <c r="W404" s="17"/>
      <c r="X404" s="17"/>
      <c r="Y404" s="15">
        <f t="shared" si="19"/>
        <v>1064.92</v>
      </c>
      <c r="Z404" s="13">
        <v>43770</v>
      </c>
      <c r="AA404" s="15">
        <f t="shared" si="20"/>
        <v>1064.92</v>
      </c>
    </row>
    <row r="405" spans="1:27" ht="12.5" x14ac:dyDescent="0.25">
      <c r="A405" s="8" t="s">
        <v>49</v>
      </c>
      <c r="B405" s="8" t="s">
        <v>50</v>
      </c>
      <c r="C405" s="8" t="str">
        <f t="shared" si="18"/>
        <v>Adam Ellison</v>
      </c>
      <c r="D405" s="16">
        <v>638.91999999999996</v>
      </c>
      <c r="E405" s="28">
        <v>426</v>
      </c>
      <c r="F405" s="17"/>
      <c r="G405" s="17"/>
      <c r="H405" s="17"/>
      <c r="I405" s="17">
        <v>575.85</v>
      </c>
      <c r="J405" s="17"/>
      <c r="K405" s="17"/>
      <c r="L405" s="17"/>
      <c r="M405" s="28"/>
      <c r="N405" s="17"/>
      <c r="O405" s="17"/>
      <c r="P405" s="17"/>
      <c r="Q405" s="17"/>
      <c r="R405" s="17"/>
      <c r="S405" s="17"/>
      <c r="T405" s="28"/>
      <c r="U405" s="17"/>
      <c r="V405" s="17"/>
      <c r="W405" s="17"/>
      <c r="X405" s="17"/>
      <c r="Y405" s="15">
        <f t="shared" si="19"/>
        <v>1640.77</v>
      </c>
      <c r="Z405" s="13">
        <v>43770</v>
      </c>
      <c r="AA405" s="15">
        <f t="shared" si="20"/>
        <v>1640.77</v>
      </c>
    </row>
    <row r="406" spans="1:27" ht="12.5" x14ac:dyDescent="0.25">
      <c r="A406" s="9" t="s">
        <v>51</v>
      </c>
      <c r="B406" s="9" t="s">
        <v>123</v>
      </c>
      <c r="C406" s="8" t="str">
        <f t="shared" si="18"/>
        <v>Wilf Flynn</v>
      </c>
      <c r="D406" s="16">
        <v>638.91999999999996</v>
      </c>
      <c r="E406" s="16">
        <v>514.48</v>
      </c>
      <c r="F406" s="17"/>
      <c r="G406" s="17"/>
      <c r="H406" s="17">
        <v>18.399999999999999</v>
      </c>
      <c r="I406" s="17">
        <v>154.85</v>
      </c>
      <c r="J406" s="17"/>
      <c r="K406" s="17"/>
      <c r="L406" s="17">
        <v>30</v>
      </c>
      <c r="M406" s="28"/>
      <c r="N406" s="17">
        <v>26.27</v>
      </c>
      <c r="O406" s="17"/>
      <c r="P406" s="17"/>
      <c r="Q406" s="17"/>
      <c r="R406" s="17">
        <v>105.5</v>
      </c>
      <c r="S406" s="17"/>
      <c r="T406" s="28"/>
      <c r="U406" s="17"/>
      <c r="V406" s="17">
        <v>19.63</v>
      </c>
      <c r="W406" s="17"/>
      <c r="X406" s="17"/>
      <c r="Y406" s="15">
        <f t="shared" si="19"/>
        <v>1508.0500000000002</v>
      </c>
      <c r="Z406" s="13">
        <v>43770</v>
      </c>
      <c r="AA406" s="15">
        <f t="shared" si="20"/>
        <v>1508.0500000000002</v>
      </c>
    </row>
    <row r="407" spans="1:27" ht="12.5" x14ac:dyDescent="0.25">
      <c r="A407" s="8" t="s">
        <v>52</v>
      </c>
      <c r="B407" s="8" t="s">
        <v>53</v>
      </c>
      <c r="C407" s="8" t="str">
        <f t="shared" si="18"/>
        <v>James Foreman</v>
      </c>
      <c r="D407" s="16">
        <v>638.91999999999996</v>
      </c>
      <c r="E407" s="28">
        <v>639</v>
      </c>
      <c r="F407" s="17"/>
      <c r="G407" s="17"/>
      <c r="H407" s="17"/>
      <c r="I407" s="17"/>
      <c r="J407" s="17"/>
      <c r="K407" s="17"/>
      <c r="L407" s="17"/>
      <c r="M407" s="28"/>
      <c r="N407" s="17"/>
      <c r="O407" s="17"/>
      <c r="P407" s="17"/>
      <c r="Q407" s="17"/>
      <c r="R407" s="17"/>
      <c r="S407" s="17"/>
      <c r="T407" s="28"/>
      <c r="U407" s="17"/>
      <c r="V407" s="17">
        <v>19.63</v>
      </c>
      <c r="W407" s="17"/>
      <c r="X407" s="17">
        <v>2.5</v>
      </c>
      <c r="Y407" s="15">
        <f t="shared" si="19"/>
        <v>1300.0500000000002</v>
      </c>
      <c r="Z407" s="13">
        <v>43770</v>
      </c>
      <c r="AA407" s="15">
        <f t="shared" si="20"/>
        <v>1300.0500000000002</v>
      </c>
    </row>
    <row r="408" spans="1:27" ht="12.5" x14ac:dyDescent="0.25">
      <c r="A408" s="8" t="s">
        <v>54</v>
      </c>
      <c r="B408" s="8" t="s">
        <v>55</v>
      </c>
      <c r="C408" s="8" t="str">
        <f t="shared" si="18"/>
        <v>David Francis</v>
      </c>
      <c r="D408" s="16">
        <v>638.91999999999996</v>
      </c>
      <c r="E408" s="28"/>
      <c r="F408" s="17"/>
      <c r="G408" s="17"/>
      <c r="H408" s="17"/>
      <c r="I408" s="17"/>
      <c r="J408" s="17"/>
      <c r="K408" s="17"/>
      <c r="L408" s="17"/>
      <c r="M408" s="28"/>
      <c r="N408" s="17"/>
      <c r="O408" s="17"/>
      <c r="P408" s="17"/>
      <c r="Q408" s="17"/>
      <c r="R408" s="17"/>
      <c r="S408" s="17"/>
      <c r="T408" s="28"/>
      <c r="U408" s="17"/>
      <c r="V408" s="17"/>
      <c r="W408" s="17"/>
      <c r="X408" s="17"/>
      <c r="Y408" s="15">
        <f t="shared" si="19"/>
        <v>638.91999999999996</v>
      </c>
      <c r="Z408" s="13">
        <v>43770</v>
      </c>
      <c r="AA408" s="15">
        <f t="shared" si="20"/>
        <v>638.91999999999996</v>
      </c>
    </row>
    <row r="409" spans="1:27" ht="12.5" x14ac:dyDescent="0.25">
      <c r="A409" s="8" t="s">
        <v>56</v>
      </c>
      <c r="B409" s="8" t="s">
        <v>57</v>
      </c>
      <c r="C409" s="8" t="str">
        <f t="shared" si="18"/>
        <v>Ernest Gibson</v>
      </c>
      <c r="D409" s="16">
        <v>638.91999999999996</v>
      </c>
      <c r="E409" s="28">
        <v>852.17</v>
      </c>
      <c r="F409" s="17"/>
      <c r="G409" s="17"/>
      <c r="H409" s="17"/>
      <c r="I409" s="17"/>
      <c r="J409" s="17"/>
      <c r="K409" s="17"/>
      <c r="L409" s="17"/>
      <c r="M409" s="28"/>
      <c r="N409" s="17"/>
      <c r="O409" s="17"/>
      <c r="P409" s="17"/>
      <c r="Q409" s="17"/>
      <c r="R409" s="17"/>
      <c r="S409" s="17"/>
      <c r="T409" s="28"/>
      <c r="U409" s="17"/>
      <c r="V409" s="17">
        <v>19.63</v>
      </c>
      <c r="W409" s="17"/>
      <c r="X409" s="17"/>
      <c r="Y409" s="15">
        <f t="shared" si="19"/>
        <v>1510.72</v>
      </c>
      <c r="Z409" s="13">
        <v>43770</v>
      </c>
      <c r="AA409" s="15">
        <f t="shared" si="20"/>
        <v>1510.72</v>
      </c>
    </row>
    <row r="410" spans="1:27" ht="12.5" x14ac:dyDescent="0.25">
      <c r="A410" s="8" t="s">
        <v>58</v>
      </c>
      <c r="B410" s="8" t="s">
        <v>59</v>
      </c>
      <c r="C410" s="8" t="str">
        <f t="shared" si="18"/>
        <v>Angela Hamilton</v>
      </c>
      <c r="D410" s="16">
        <v>638.91999999999996</v>
      </c>
      <c r="E410" s="28"/>
      <c r="F410" s="17"/>
      <c r="G410" s="17"/>
      <c r="H410" s="17"/>
      <c r="I410" s="17"/>
      <c r="J410" s="17"/>
      <c r="K410" s="17"/>
      <c r="L410" s="17"/>
      <c r="M410" s="28"/>
      <c r="N410" s="17"/>
      <c r="O410" s="17"/>
      <c r="P410" s="17"/>
      <c r="Q410" s="17"/>
      <c r="R410" s="17"/>
      <c r="S410" s="17"/>
      <c r="T410" s="28"/>
      <c r="U410" s="17"/>
      <c r="V410" s="17"/>
      <c r="W410" s="17"/>
      <c r="X410" s="17"/>
      <c r="Y410" s="15">
        <f t="shared" si="19"/>
        <v>638.91999999999996</v>
      </c>
      <c r="Z410" s="13">
        <v>43770</v>
      </c>
      <c r="AA410" s="15">
        <f t="shared" si="20"/>
        <v>638.91999999999996</v>
      </c>
    </row>
    <row r="411" spans="1:27" ht="12.5" x14ac:dyDescent="0.25">
      <c r="A411" s="8" t="s">
        <v>60</v>
      </c>
      <c r="B411" s="8" t="s">
        <v>61</v>
      </c>
      <c r="C411" s="8" t="str">
        <f t="shared" si="18"/>
        <v>Patricia Hay</v>
      </c>
      <c r="D411" s="16">
        <v>638.91999999999996</v>
      </c>
      <c r="E411" s="28">
        <v>426</v>
      </c>
      <c r="F411" s="17"/>
      <c r="G411" s="17"/>
      <c r="H411" s="17">
        <v>51.1</v>
      </c>
      <c r="I411" s="17"/>
      <c r="J411" s="17">
        <v>263.75</v>
      </c>
      <c r="K411" s="17"/>
      <c r="L411" s="17">
        <v>182.5</v>
      </c>
      <c r="M411" s="28"/>
      <c r="N411" s="17"/>
      <c r="O411" s="17"/>
      <c r="P411" s="17">
        <v>60.24</v>
      </c>
      <c r="Q411" s="17">
        <v>570</v>
      </c>
      <c r="R411" s="17">
        <v>399</v>
      </c>
      <c r="S411" s="17"/>
      <c r="T411" s="28"/>
      <c r="U411" s="17"/>
      <c r="V411" s="17"/>
      <c r="W411" s="17"/>
      <c r="X411" s="17">
        <v>2.5</v>
      </c>
      <c r="Y411" s="15">
        <f t="shared" si="19"/>
        <v>2594.0100000000002</v>
      </c>
      <c r="Z411" s="13">
        <v>43770</v>
      </c>
      <c r="AA411" s="15">
        <f t="shared" si="20"/>
        <v>2594.0100000000002</v>
      </c>
    </row>
    <row r="412" spans="1:27" ht="12.5" x14ac:dyDescent="0.25">
      <c r="A412" s="8" t="s">
        <v>62</v>
      </c>
      <c r="B412" s="8" t="s">
        <v>63</v>
      </c>
      <c r="C412" s="8" t="str">
        <f t="shared" si="18"/>
        <v>Anne Hetherington</v>
      </c>
      <c r="D412" s="16">
        <v>638.91999999999996</v>
      </c>
      <c r="E412" s="28">
        <v>639</v>
      </c>
      <c r="F412" s="17"/>
      <c r="G412" s="17"/>
      <c r="H412" s="17"/>
      <c r="I412" s="17"/>
      <c r="J412" s="17"/>
      <c r="K412" s="17"/>
      <c r="L412" s="17"/>
      <c r="M412" s="28"/>
      <c r="N412" s="17"/>
      <c r="O412" s="17"/>
      <c r="P412" s="17"/>
      <c r="Q412" s="17"/>
      <c r="R412" s="17"/>
      <c r="S412" s="17"/>
      <c r="T412" s="28"/>
      <c r="U412" s="17"/>
      <c r="V412" s="17"/>
      <c r="W412" s="17"/>
      <c r="X412" s="17">
        <v>2.5</v>
      </c>
      <c r="Y412" s="15">
        <f t="shared" si="19"/>
        <v>1280.42</v>
      </c>
      <c r="Z412" s="13">
        <v>43770</v>
      </c>
      <c r="AA412" s="15">
        <f t="shared" si="20"/>
        <v>1280.42</v>
      </c>
    </row>
    <row r="413" spans="1:27" ht="12.5" x14ac:dyDescent="0.25">
      <c r="A413" s="8" t="s">
        <v>64</v>
      </c>
      <c r="B413" s="8" t="s">
        <v>65</v>
      </c>
      <c r="C413" s="8" t="str">
        <f t="shared" si="18"/>
        <v>Gladys Hobson</v>
      </c>
      <c r="D413" s="16">
        <v>638.91999999999996</v>
      </c>
      <c r="E413" s="28">
        <v>274.25</v>
      </c>
      <c r="F413" s="17"/>
      <c r="G413" s="17"/>
      <c r="H413" s="17"/>
      <c r="I413" s="17"/>
      <c r="J413" s="17"/>
      <c r="K413" s="17"/>
      <c r="L413" s="17"/>
      <c r="M413" s="28"/>
      <c r="N413" s="17"/>
      <c r="O413" s="17"/>
      <c r="P413" s="17"/>
      <c r="Q413" s="17"/>
      <c r="R413" s="17"/>
      <c r="S413" s="17"/>
      <c r="T413" s="28"/>
      <c r="U413" s="17"/>
      <c r="V413" s="17"/>
      <c r="W413" s="17"/>
      <c r="X413" s="17">
        <v>2.5</v>
      </c>
      <c r="Y413" s="15">
        <f t="shared" si="19"/>
        <v>915.67</v>
      </c>
      <c r="Z413" s="13">
        <v>43770</v>
      </c>
      <c r="AA413" s="15">
        <f t="shared" si="20"/>
        <v>915.67</v>
      </c>
    </row>
    <row r="414" spans="1:27" ht="12.5" x14ac:dyDescent="0.25">
      <c r="A414" s="8" t="s">
        <v>68</v>
      </c>
      <c r="B414" s="8" t="s">
        <v>24</v>
      </c>
      <c r="C414" s="8" t="str">
        <f t="shared" si="18"/>
        <v>Joan Keegan</v>
      </c>
      <c r="D414" s="16">
        <v>638.91999999999996</v>
      </c>
      <c r="E414" s="28">
        <v>213</v>
      </c>
      <c r="F414" s="17"/>
      <c r="G414" s="17"/>
      <c r="H414" s="17"/>
      <c r="I414" s="17"/>
      <c r="J414" s="17"/>
      <c r="K414" s="17"/>
      <c r="L414" s="17"/>
      <c r="M414" s="28"/>
      <c r="N414" s="17"/>
      <c r="O414" s="17"/>
      <c r="P414" s="17"/>
      <c r="Q414" s="17"/>
      <c r="R414" s="17"/>
      <c r="S414" s="17"/>
      <c r="T414" s="28"/>
      <c r="U414" s="17"/>
      <c r="V414" s="17"/>
      <c r="W414" s="17"/>
      <c r="X414" s="17">
        <v>2.5</v>
      </c>
      <c r="Y414" s="15">
        <f t="shared" si="19"/>
        <v>854.42</v>
      </c>
      <c r="Z414" s="13">
        <v>43770</v>
      </c>
      <c r="AA414" s="15">
        <f t="shared" si="20"/>
        <v>854.42</v>
      </c>
    </row>
    <row r="415" spans="1:27" ht="12.5" x14ac:dyDescent="0.25">
      <c r="A415" s="8" t="s">
        <v>69</v>
      </c>
      <c r="B415" s="8" t="s">
        <v>70</v>
      </c>
      <c r="C415" s="8" t="str">
        <f t="shared" si="18"/>
        <v>Alan Kerr</v>
      </c>
      <c r="D415" s="16">
        <v>638.91999999999996</v>
      </c>
      <c r="E415" s="28">
        <v>1020.08</v>
      </c>
      <c r="F415" s="17"/>
      <c r="G415" s="17"/>
      <c r="H415" s="17">
        <v>13.8</v>
      </c>
      <c r="I415" s="17"/>
      <c r="J415" s="17"/>
      <c r="K415" s="17"/>
      <c r="L415" s="17"/>
      <c r="M415" s="28"/>
      <c r="N415" s="17"/>
      <c r="O415" s="17"/>
      <c r="P415" s="17"/>
      <c r="Q415" s="17"/>
      <c r="R415" s="17"/>
      <c r="S415" s="17"/>
      <c r="T415" s="28"/>
      <c r="U415" s="17">
        <v>14.99</v>
      </c>
      <c r="V415" s="17">
        <v>19.63</v>
      </c>
      <c r="W415" s="17"/>
      <c r="X415" s="17"/>
      <c r="Y415" s="15">
        <f t="shared" si="19"/>
        <v>1707.42</v>
      </c>
      <c r="Z415" s="13">
        <v>43770</v>
      </c>
      <c r="AA415" s="15">
        <f t="shared" si="20"/>
        <v>1707.42</v>
      </c>
    </row>
    <row r="416" spans="1:27" ht="12.5" x14ac:dyDescent="0.25">
      <c r="A416" s="9" t="s">
        <v>71</v>
      </c>
      <c r="B416" s="9" t="s">
        <v>72</v>
      </c>
      <c r="C416" s="8" t="str">
        <f t="shared" si="18"/>
        <v>Geraldine Kilgour</v>
      </c>
      <c r="D416" s="16">
        <v>638.91999999999996</v>
      </c>
      <c r="E416" s="16">
        <v>639</v>
      </c>
      <c r="F416" s="17"/>
      <c r="G416" s="17"/>
      <c r="H416" s="17"/>
      <c r="I416" s="17"/>
      <c r="J416" s="17"/>
      <c r="K416" s="17"/>
      <c r="L416" s="17"/>
      <c r="M416" s="28"/>
      <c r="N416" s="17"/>
      <c r="O416" s="17"/>
      <c r="P416" s="17"/>
      <c r="Q416" s="17"/>
      <c r="R416" s="17"/>
      <c r="S416" s="17"/>
      <c r="T416" s="28"/>
      <c r="U416" s="17"/>
      <c r="V416" s="17"/>
      <c r="W416" s="17"/>
      <c r="X416" s="17"/>
      <c r="Y416" s="15">
        <f t="shared" si="19"/>
        <v>1277.92</v>
      </c>
      <c r="Z416" s="13">
        <v>43770</v>
      </c>
      <c r="AA416" s="15">
        <f t="shared" si="20"/>
        <v>1277.92</v>
      </c>
    </row>
    <row r="417" spans="1:27" ht="12.5" x14ac:dyDescent="0.25">
      <c r="A417" s="8" t="s">
        <v>73</v>
      </c>
      <c r="B417" s="8" t="s">
        <v>74</v>
      </c>
      <c r="C417" s="8" t="str">
        <f t="shared" si="18"/>
        <v>Eileen Leask</v>
      </c>
      <c r="D417" s="16">
        <v>638.91999999999996</v>
      </c>
      <c r="E417" s="28">
        <v>852.17</v>
      </c>
      <c r="F417" s="17"/>
      <c r="G417" s="17"/>
      <c r="H417" s="17"/>
      <c r="I417" s="17"/>
      <c r="J417" s="17"/>
      <c r="K417" s="17"/>
      <c r="L417" s="17"/>
      <c r="M417" s="28"/>
      <c r="N417" s="17"/>
      <c r="O417" s="17"/>
      <c r="P417" s="17"/>
      <c r="Q417" s="17"/>
      <c r="R417" s="17"/>
      <c r="S417" s="17"/>
      <c r="T417" s="28"/>
      <c r="U417" s="17">
        <v>14.99</v>
      </c>
      <c r="V417" s="17">
        <v>19.63</v>
      </c>
      <c r="W417" s="17"/>
      <c r="X417" s="17">
        <v>2.5</v>
      </c>
      <c r="Y417" s="15">
        <f t="shared" si="19"/>
        <v>1528.21</v>
      </c>
      <c r="Z417" s="13">
        <v>43770</v>
      </c>
      <c r="AA417" s="15">
        <f t="shared" si="20"/>
        <v>1528.21</v>
      </c>
    </row>
    <row r="418" spans="1:27" ht="12.5" x14ac:dyDescent="0.25">
      <c r="A418" s="9" t="s">
        <v>75</v>
      </c>
      <c r="B418" s="9" t="s">
        <v>122</v>
      </c>
      <c r="C418" s="8" t="str">
        <f t="shared" si="18"/>
        <v>Ed Malcolm</v>
      </c>
      <c r="D418" s="16">
        <v>638.91999999999996</v>
      </c>
      <c r="E418" s="16">
        <v>1020.08</v>
      </c>
      <c r="F418" s="17">
        <v>14.4</v>
      </c>
      <c r="G418" s="17">
        <v>25.68</v>
      </c>
      <c r="H418" s="17"/>
      <c r="I418" s="17"/>
      <c r="J418" s="17"/>
      <c r="K418" s="17"/>
      <c r="L418" s="17"/>
      <c r="M418" s="28"/>
      <c r="N418" s="17"/>
      <c r="O418" s="17"/>
      <c r="P418" s="17"/>
      <c r="Q418" s="17"/>
      <c r="R418" s="17"/>
      <c r="S418" s="17"/>
      <c r="T418" s="28"/>
      <c r="U418" s="17">
        <v>14.99</v>
      </c>
      <c r="V418" s="17">
        <v>8.89</v>
      </c>
      <c r="W418" s="17"/>
      <c r="X418" s="17"/>
      <c r="Y418" s="15">
        <f t="shared" si="19"/>
        <v>1722.9600000000003</v>
      </c>
      <c r="Z418" s="13">
        <v>43770</v>
      </c>
      <c r="AA418" s="15">
        <f t="shared" si="20"/>
        <v>1722.9600000000003</v>
      </c>
    </row>
    <row r="419" spans="1:27" ht="12.5" x14ac:dyDescent="0.25">
      <c r="A419" s="9" t="s">
        <v>75</v>
      </c>
      <c r="B419" s="9" t="s">
        <v>76</v>
      </c>
      <c r="C419" s="8" t="str">
        <f t="shared" si="18"/>
        <v>Iain Malcolm</v>
      </c>
      <c r="D419" s="16">
        <v>638.91999999999996</v>
      </c>
      <c r="E419" s="16">
        <v>2343.42</v>
      </c>
      <c r="F419" s="17"/>
      <c r="G419" s="17"/>
      <c r="H419" s="17"/>
      <c r="I419" s="34">
        <v>562.35</v>
      </c>
      <c r="J419" s="17"/>
      <c r="K419" s="17"/>
      <c r="L419" s="17"/>
      <c r="M419" s="28"/>
      <c r="N419" s="17"/>
      <c r="O419" s="17"/>
      <c r="P419" s="17"/>
      <c r="Q419" s="34"/>
      <c r="R419" s="34">
        <v>120</v>
      </c>
      <c r="S419" s="17"/>
      <c r="T419" s="28"/>
      <c r="U419" s="17"/>
      <c r="V419" s="17">
        <v>21.76</v>
      </c>
      <c r="W419" s="17"/>
      <c r="X419" s="17"/>
      <c r="Y419" s="15">
        <f t="shared" si="19"/>
        <v>3686.4500000000003</v>
      </c>
      <c r="Z419" s="13">
        <v>43770</v>
      </c>
      <c r="AA419" s="15">
        <f t="shared" si="20"/>
        <v>3686.4500000000003</v>
      </c>
    </row>
    <row r="420" spans="1:27" ht="12.5" x14ac:dyDescent="0.25">
      <c r="A420" s="8" t="s">
        <v>77</v>
      </c>
      <c r="B420" s="8" t="s">
        <v>79</v>
      </c>
      <c r="C420" s="8" t="str">
        <f t="shared" si="18"/>
        <v>Nancy Maxwell</v>
      </c>
      <c r="D420" s="16">
        <v>638.91999999999996</v>
      </c>
      <c r="E420" s="28">
        <v>1020.08</v>
      </c>
      <c r="F420" s="17">
        <v>28.35</v>
      </c>
      <c r="G420" s="17"/>
      <c r="H420" s="17"/>
      <c r="I420" s="17"/>
      <c r="J420" s="17"/>
      <c r="K420" s="17"/>
      <c r="L420" s="17"/>
      <c r="M420" s="28"/>
      <c r="N420" s="17"/>
      <c r="O420" s="17"/>
      <c r="P420" s="17"/>
      <c r="Q420" s="17"/>
      <c r="R420" s="17"/>
      <c r="S420" s="17"/>
      <c r="T420" s="28"/>
      <c r="U420" s="17">
        <v>14.99</v>
      </c>
      <c r="V420" s="17">
        <v>19.63</v>
      </c>
      <c r="W420" s="17"/>
      <c r="X420" s="17">
        <v>2.5</v>
      </c>
      <c r="Y420" s="15">
        <f t="shared" si="19"/>
        <v>1724.47</v>
      </c>
      <c r="Z420" s="13">
        <v>43770</v>
      </c>
      <c r="AA420" s="15">
        <f t="shared" si="20"/>
        <v>1724.47</v>
      </c>
    </row>
    <row r="421" spans="1:27" ht="12.5" x14ac:dyDescent="0.25">
      <c r="A421" s="8" t="s">
        <v>77</v>
      </c>
      <c r="B421" s="8" t="s">
        <v>80</v>
      </c>
      <c r="C421" s="8" t="str">
        <f t="shared" si="18"/>
        <v>Neil Maxwell</v>
      </c>
      <c r="D421" s="16">
        <v>638.91999999999996</v>
      </c>
      <c r="E421" s="28">
        <v>639</v>
      </c>
      <c r="F421" s="17"/>
      <c r="G421" s="17"/>
      <c r="H421" s="17"/>
      <c r="I421" s="17"/>
      <c r="J421" s="17"/>
      <c r="K421" s="17"/>
      <c r="L421" s="17"/>
      <c r="M421" s="28"/>
      <c r="N421" s="17"/>
      <c r="O421" s="17"/>
      <c r="P421" s="17"/>
      <c r="Q421" s="17"/>
      <c r="R421" s="17"/>
      <c r="S421" s="17"/>
      <c r="T421" s="28"/>
      <c r="U421" s="17">
        <v>14.99</v>
      </c>
      <c r="V421" s="17">
        <v>19.63</v>
      </c>
      <c r="W421" s="17"/>
      <c r="X421" s="17"/>
      <c r="Y421" s="15">
        <f t="shared" si="19"/>
        <v>1312.5400000000002</v>
      </c>
      <c r="Z421" s="13">
        <v>43770</v>
      </c>
      <c r="AA421" s="15">
        <f t="shared" si="20"/>
        <v>1312.5400000000002</v>
      </c>
    </row>
    <row r="422" spans="1:27" ht="12.5" x14ac:dyDescent="0.25">
      <c r="A422" s="8" t="s">
        <v>81</v>
      </c>
      <c r="B422" s="8" t="s">
        <v>22</v>
      </c>
      <c r="C422" s="8" t="str">
        <f t="shared" si="18"/>
        <v>John McCabe</v>
      </c>
      <c r="D422" s="16">
        <v>638.91999999999996</v>
      </c>
      <c r="E422" s="28">
        <v>852.17</v>
      </c>
      <c r="F422" s="17"/>
      <c r="G422" s="17"/>
      <c r="H422" s="17"/>
      <c r="I422" s="17"/>
      <c r="J422" s="17"/>
      <c r="K422" s="17"/>
      <c r="L422" s="17"/>
      <c r="M422" s="28"/>
      <c r="N422" s="17"/>
      <c r="O422" s="17"/>
      <c r="P422" s="17"/>
      <c r="Q422" s="17"/>
      <c r="R422" s="17"/>
      <c r="S422" s="17"/>
      <c r="T422" s="28"/>
      <c r="U422" s="17"/>
      <c r="V422" s="17">
        <v>19.63</v>
      </c>
      <c r="W422" s="17"/>
      <c r="X422" s="17"/>
      <c r="Y422" s="15">
        <f t="shared" si="19"/>
        <v>1510.72</v>
      </c>
      <c r="Z422" s="13">
        <v>43770</v>
      </c>
      <c r="AA422" s="15">
        <f t="shared" si="20"/>
        <v>1510.72</v>
      </c>
    </row>
    <row r="423" spans="1:27" ht="12.5" x14ac:dyDescent="0.25">
      <c r="A423" s="8" t="s">
        <v>82</v>
      </c>
      <c r="B423" s="8" t="s">
        <v>83</v>
      </c>
      <c r="C423" s="8" t="str">
        <f t="shared" si="18"/>
        <v>Elizabeth McHugh</v>
      </c>
      <c r="D423" s="16">
        <v>638.91999999999996</v>
      </c>
      <c r="E423" s="28">
        <v>426</v>
      </c>
      <c r="F423" s="17"/>
      <c r="G423" s="17"/>
      <c r="H423" s="17"/>
      <c r="I423" s="17"/>
      <c r="J423" s="17"/>
      <c r="K423" s="17"/>
      <c r="L423" s="17"/>
      <c r="M423" s="28"/>
      <c r="N423" s="17"/>
      <c r="O423" s="17"/>
      <c r="P423" s="17"/>
      <c r="Q423" s="17"/>
      <c r="R423" s="17"/>
      <c r="S423" s="17"/>
      <c r="T423" s="28"/>
      <c r="U423" s="17"/>
      <c r="V423" s="17"/>
      <c r="W423" s="17"/>
      <c r="X423" s="17"/>
      <c r="Y423" s="15">
        <f t="shared" si="19"/>
        <v>1064.92</v>
      </c>
      <c r="Z423" s="13">
        <v>43770</v>
      </c>
      <c r="AA423" s="15">
        <f t="shared" si="20"/>
        <v>1064.92</v>
      </c>
    </row>
    <row r="424" spans="1:27" ht="12.5" x14ac:dyDescent="0.25">
      <c r="A424" s="8" t="s">
        <v>85</v>
      </c>
      <c r="B424" s="8" t="s">
        <v>86</v>
      </c>
      <c r="C424" s="8" t="str">
        <f t="shared" si="18"/>
        <v>Jeffery Milburn</v>
      </c>
      <c r="D424" s="16">
        <v>638.91999999999996</v>
      </c>
      <c r="E424" s="28">
        <v>213</v>
      </c>
      <c r="F424" s="17"/>
      <c r="G424" s="17"/>
      <c r="H424" s="17">
        <v>9</v>
      </c>
      <c r="I424" s="17"/>
      <c r="J424" s="17"/>
      <c r="K424" s="17"/>
      <c r="L424" s="17"/>
      <c r="M424" s="28"/>
      <c r="N424" s="17"/>
      <c r="O424" s="17"/>
      <c r="P424" s="17"/>
      <c r="Q424" s="17"/>
      <c r="R424" s="17"/>
      <c r="S424" s="17"/>
      <c r="T424" s="28"/>
      <c r="U424" s="17">
        <v>14.99</v>
      </c>
      <c r="V424" s="17">
        <v>0</v>
      </c>
      <c r="W424" s="17"/>
      <c r="X424" s="17"/>
      <c r="Y424" s="15">
        <f t="shared" si="19"/>
        <v>875.91</v>
      </c>
      <c r="Z424" s="13">
        <v>43770</v>
      </c>
      <c r="AA424" s="15">
        <f t="shared" si="20"/>
        <v>875.91</v>
      </c>
    </row>
    <row r="425" spans="1:27" ht="12.5" x14ac:dyDescent="0.25">
      <c r="A425" s="8" t="s">
        <v>85</v>
      </c>
      <c r="B425" s="8" t="s">
        <v>87</v>
      </c>
      <c r="C425" s="8" t="str">
        <f t="shared" si="18"/>
        <v>Paul Milburn</v>
      </c>
      <c r="D425" s="16">
        <v>638.91999999999996</v>
      </c>
      <c r="E425" s="28"/>
      <c r="F425" s="17"/>
      <c r="G425" s="17"/>
      <c r="H425" s="17"/>
      <c r="I425" s="17"/>
      <c r="J425" s="17"/>
      <c r="K425" s="17"/>
      <c r="L425" s="17"/>
      <c r="M425" s="28"/>
      <c r="N425" s="17"/>
      <c r="O425" s="17"/>
      <c r="P425" s="17"/>
      <c r="Q425" s="17"/>
      <c r="R425" s="17"/>
      <c r="S425" s="17"/>
      <c r="T425" s="28"/>
      <c r="U425" s="17"/>
      <c r="V425" s="17"/>
      <c r="W425" s="17"/>
      <c r="X425" s="17"/>
      <c r="Y425" s="15">
        <f t="shared" si="19"/>
        <v>638.91999999999996</v>
      </c>
      <c r="Z425" s="13">
        <v>43770</v>
      </c>
      <c r="AA425" s="15">
        <f t="shared" si="20"/>
        <v>638.91999999999996</v>
      </c>
    </row>
    <row r="426" spans="1:27" ht="12.5" x14ac:dyDescent="0.25">
      <c r="A426" s="9" t="s">
        <v>88</v>
      </c>
      <c r="B426" s="9" t="s">
        <v>89</v>
      </c>
      <c r="C426" s="8" t="str">
        <f t="shared" si="18"/>
        <v>Margaret Peacock</v>
      </c>
      <c r="D426" s="16">
        <v>638.91999999999996</v>
      </c>
      <c r="E426" s="16">
        <v>514.48</v>
      </c>
      <c r="F426" s="17"/>
      <c r="G426" s="17"/>
      <c r="H426" s="17"/>
      <c r="I426" s="17"/>
      <c r="J426" s="17"/>
      <c r="K426" s="17"/>
      <c r="L426" s="17"/>
      <c r="M426" s="28"/>
      <c r="N426" s="17"/>
      <c r="O426" s="17"/>
      <c r="P426" s="17"/>
      <c r="Q426" s="17"/>
      <c r="R426" s="17"/>
      <c r="S426" s="17"/>
      <c r="T426" s="28"/>
      <c r="U426" s="17">
        <v>14.99</v>
      </c>
      <c r="V426" s="17"/>
      <c r="W426" s="17"/>
      <c r="X426" s="17"/>
      <c r="Y426" s="15">
        <f t="shared" si="19"/>
        <v>1168.3900000000001</v>
      </c>
      <c r="Z426" s="13">
        <v>43770</v>
      </c>
      <c r="AA426" s="15">
        <f t="shared" si="20"/>
        <v>1168.3900000000001</v>
      </c>
    </row>
    <row r="427" spans="1:27" ht="12.5" x14ac:dyDescent="0.25">
      <c r="A427" s="8" t="s">
        <v>90</v>
      </c>
      <c r="B427" s="8" t="s">
        <v>53</v>
      </c>
      <c r="C427" s="8" t="str">
        <f t="shared" si="18"/>
        <v>James Perry</v>
      </c>
      <c r="D427" s="16">
        <v>638.91999999999996</v>
      </c>
      <c r="E427" s="28">
        <v>426</v>
      </c>
      <c r="F427" s="17"/>
      <c r="G427" s="17"/>
      <c r="H427" s="17"/>
      <c r="I427" s="17"/>
      <c r="J427" s="17"/>
      <c r="K427" s="17"/>
      <c r="L427" s="17"/>
      <c r="M427" s="28"/>
      <c r="N427" s="17"/>
      <c r="O427" s="17"/>
      <c r="P427" s="17"/>
      <c r="Q427" s="17"/>
      <c r="R427" s="17"/>
      <c r="S427" s="17"/>
      <c r="T427" s="28"/>
      <c r="U427" s="17"/>
      <c r="V427" s="17">
        <v>19.63</v>
      </c>
      <c r="W427" s="17"/>
      <c r="X427" s="17">
        <v>2.5</v>
      </c>
      <c r="Y427" s="15">
        <f t="shared" si="19"/>
        <v>1087.0500000000002</v>
      </c>
      <c r="Z427" s="13">
        <v>43770</v>
      </c>
      <c r="AA427" s="15">
        <f t="shared" si="20"/>
        <v>1087.0500000000002</v>
      </c>
    </row>
    <row r="428" spans="1:27" ht="12.5" x14ac:dyDescent="0.25">
      <c r="A428" s="8" t="s">
        <v>91</v>
      </c>
      <c r="B428" s="8" t="s">
        <v>92</v>
      </c>
      <c r="C428" s="8" t="str">
        <f t="shared" si="18"/>
        <v>Richard Porthouse</v>
      </c>
      <c r="D428" s="16">
        <v>638.91999999999996</v>
      </c>
      <c r="E428" s="28"/>
      <c r="F428" s="17"/>
      <c r="G428" s="17"/>
      <c r="H428" s="17"/>
      <c r="I428" s="17"/>
      <c r="J428" s="17"/>
      <c r="K428" s="17"/>
      <c r="L428" s="17"/>
      <c r="M428" s="28"/>
      <c r="N428" s="17"/>
      <c r="O428" s="17"/>
      <c r="P428" s="17"/>
      <c r="Q428" s="17"/>
      <c r="R428" s="17"/>
      <c r="S428" s="17"/>
      <c r="T428" s="28"/>
      <c r="U428" s="17"/>
      <c r="V428" s="17">
        <v>19.63</v>
      </c>
      <c r="W428" s="17"/>
      <c r="X428" s="17">
        <v>2.5</v>
      </c>
      <c r="Y428" s="15">
        <f t="shared" si="19"/>
        <v>661.05</v>
      </c>
      <c r="Z428" s="13">
        <v>43770</v>
      </c>
      <c r="AA428" s="15">
        <f t="shared" si="20"/>
        <v>661.05</v>
      </c>
    </row>
    <row r="429" spans="1:27" ht="12.5" x14ac:dyDescent="0.25">
      <c r="A429" s="8" t="s">
        <v>93</v>
      </c>
      <c r="B429" s="8" t="s">
        <v>94</v>
      </c>
      <c r="C429" s="8" t="str">
        <f t="shared" si="18"/>
        <v>Lynne Proudlock</v>
      </c>
      <c r="D429" s="16">
        <v>638.91999999999996</v>
      </c>
      <c r="E429" s="28">
        <v>504.42</v>
      </c>
      <c r="F429" s="17"/>
      <c r="G429" s="17"/>
      <c r="H429" s="17"/>
      <c r="I429" s="17"/>
      <c r="J429" s="17"/>
      <c r="K429" s="17"/>
      <c r="L429" s="17"/>
      <c r="M429" s="28"/>
      <c r="N429" s="17"/>
      <c r="O429" s="17"/>
      <c r="P429" s="17"/>
      <c r="Q429" s="17"/>
      <c r="R429" s="17"/>
      <c r="S429" s="17"/>
      <c r="T429" s="28"/>
      <c r="U429" s="17">
        <v>14.99</v>
      </c>
      <c r="V429" s="17">
        <v>19.63</v>
      </c>
      <c r="W429" s="17"/>
      <c r="X429" s="17"/>
      <c r="Y429" s="15">
        <f t="shared" si="19"/>
        <v>1177.96</v>
      </c>
      <c r="Z429" s="13">
        <v>43770</v>
      </c>
      <c r="AA429" s="15">
        <f t="shared" si="20"/>
        <v>1177.96</v>
      </c>
    </row>
    <row r="430" spans="1:27" ht="12.5" x14ac:dyDescent="0.25">
      <c r="A430" s="8" t="s">
        <v>95</v>
      </c>
      <c r="B430" s="8" t="s">
        <v>96</v>
      </c>
      <c r="C430" s="8" t="str">
        <f t="shared" si="18"/>
        <v>Olive Punchion</v>
      </c>
      <c r="D430" s="16">
        <v>638.91999999999996</v>
      </c>
      <c r="E430" s="28">
        <v>514.48</v>
      </c>
      <c r="F430" s="17"/>
      <c r="G430" s="17"/>
      <c r="H430" s="17"/>
      <c r="I430" s="17"/>
      <c r="J430" s="17"/>
      <c r="K430" s="17"/>
      <c r="L430" s="17"/>
      <c r="M430" s="28"/>
      <c r="N430" s="17"/>
      <c r="O430" s="17"/>
      <c r="P430" s="17"/>
      <c r="Q430" s="17"/>
      <c r="R430" s="17"/>
      <c r="S430" s="17"/>
      <c r="T430" s="28"/>
      <c r="U430" s="17">
        <v>14.99</v>
      </c>
      <c r="V430" s="17">
        <v>19.63</v>
      </c>
      <c r="W430" s="17"/>
      <c r="X430" s="17"/>
      <c r="Y430" s="15">
        <f t="shared" si="19"/>
        <v>1188.0200000000002</v>
      </c>
      <c r="Z430" s="13">
        <v>43770</v>
      </c>
      <c r="AA430" s="15">
        <f t="shared" si="20"/>
        <v>1188.0200000000002</v>
      </c>
    </row>
    <row r="431" spans="1:27" ht="12.5" x14ac:dyDescent="0.25">
      <c r="A431" s="9" t="s">
        <v>97</v>
      </c>
      <c r="B431" s="9" t="s">
        <v>98</v>
      </c>
      <c r="C431" s="8" t="str">
        <f t="shared" si="18"/>
        <v>Doreen Purvis</v>
      </c>
      <c r="D431" s="16">
        <v>638.91999999999996</v>
      </c>
      <c r="E431" s="16">
        <v>426</v>
      </c>
      <c r="F431" s="17"/>
      <c r="G431" s="17"/>
      <c r="H431" s="17"/>
      <c r="I431" s="17"/>
      <c r="J431" s="17"/>
      <c r="K431" s="17"/>
      <c r="L431" s="17"/>
      <c r="M431" s="28"/>
      <c r="N431" s="17"/>
      <c r="O431" s="17"/>
      <c r="P431" s="17"/>
      <c r="Q431" s="17"/>
      <c r="R431" s="17"/>
      <c r="S431" s="17"/>
      <c r="T431" s="28"/>
      <c r="U431" s="17"/>
      <c r="V431" s="17"/>
      <c r="W431" s="17"/>
      <c r="X431" s="17">
        <v>2.5</v>
      </c>
      <c r="Y431" s="15">
        <f t="shared" si="19"/>
        <v>1067.42</v>
      </c>
      <c r="Z431" s="13">
        <v>43770</v>
      </c>
      <c r="AA431" s="15">
        <f t="shared" si="20"/>
        <v>1067.42</v>
      </c>
    </row>
    <row r="432" spans="1:27" ht="12.5" x14ac:dyDescent="0.25">
      <c r="A432" s="8" t="s">
        <v>99</v>
      </c>
      <c r="B432" s="8" t="s">
        <v>100</v>
      </c>
      <c r="C432" s="8" t="str">
        <f t="shared" si="18"/>
        <v>Keith Roberts</v>
      </c>
      <c r="D432" s="16">
        <v>638.91999999999996</v>
      </c>
      <c r="E432" s="28"/>
      <c r="F432" s="17"/>
      <c r="G432" s="17"/>
      <c r="H432" s="17"/>
      <c r="I432" s="17"/>
      <c r="J432" s="17"/>
      <c r="K432" s="17"/>
      <c r="L432" s="17"/>
      <c r="M432" s="28"/>
      <c r="N432" s="17"/>
      <c r="O432" s="17"/>
      <c r="P432" s="17"/>
      <c r="Q432" s="17"/>
      <c r="R432" s="17"/>
      <c r="S432" s="17"/>
      <c r="T432" s="28"/>
      <c r="U432" s="17"/>
      <c r="V432" s="17"/>
      <c r="W432" s="17"/>
      <c r="X432" s="17"/>
      <c r="Y432" s="15">
        <f t="shared" si="19"/>
        <v>638.91999999999996</v>
      </c>
      <c r="Z432" s="13">
        <v>43770</v>
      </c>
      <c r="AA432" s="15">
        <f t="shared" si="20"/>
        <v>638.91999999999996</v>
      </c>
    </row>
    <row r="433" spans="1:27" ht="12.5" x14ac:dyDescent="0.25">
      <c r="A433" s="8" t="s">
        <v>101</v>
      </c>
      <c r="B433" s="8" t="s">
        <v>22</v>
      </c>
      <c r="C433" s="8" t="str">
        <f t="shared" si="18"/>
        <v>John Robertson</v>
      </c>
      <c r="D433" s="16">
        <v>638.91999999999996</v>
      </c>
      <c r="E433" s="28">
        <v>213</v>
      </c>
      <c r="F433" s="17"/>
      <c r="G433" s="17"/>
      <c r="H433" s="17"/>
      <c r="I433" s="17"/>
      <c r="J433" s="17"/>
      <c r="K433" s="17"/>
      <c r="L433" s="17"/>
      <c r="M433" s="28"/>
      <c r="N433" s="17"/>
      <c r="O433" s="17"/>
      <c r="P433" s="17"/>
      <c r="Q433" s="17"/>
      <c r="R433" s="17"/>
      <c r="S433" s="17"/>
      <c r="T433" s="28"/>
      <c r="U433" s="17"/>
      <c r="V433" s="17"/>
      <c r="W433" s="17"/>
      <c r="X433" s="17"/>
      <c r="Y433" s="15">
        <f t="shared" si="19"/>
        <v>851.92</v>
      </c>
      <c r="Z433" s="13">
        <v>43770</v>
      </c>
      <c r="AA433" s="15">
        <f t="shared" si="20"/>
        <v>851.92</v>
      </c>
    </row>
    <row r="434" spans="1:27" ht="12.5" x14ac:dyDescent="0.25">
      <c r="A434" s="8" t="s">
        <v>102</v>
      </c>
      <c r="B434" s="8" t="s">
        <v>53</v>
      </c>
      <c r="C434" s="8" t="str">
        <f t="shared" si="18"/>
        <v>James Sewell</v>
      </c>
      <c r="D434" s="16">
        <v>638.91999999999996</v>
      </c>
      <c r="E434" s="28"/>
      <c r="F434" s="17"/>
      <c r="G434" s="17"/>
      <c r="H434" s="17"/>
      <c r="I434" s="17"/>
      <c r="J434" s="17"/>
      <c r="K434" s="17"/>
      <c r="L434" s="17"/>
      <c r="M434" s="28"/>
      <c r="N434" s="17"/>
      <c r="O434" s="17"/>
      <c r="P434" s="17"/>
      <c r="Q434" s="17"/>
      <c r="R434" s="17"/>
      <c r="S434" s="17"/>
      <c r="T434" s="28"/>
      <c r="U434" s="17">
        <v>14.99</v>
      </c>
      <c r="V434" s="17">
        <v>19.63</v>
      </c>
      <c r="W434" s="17"/>
      <c r="X434" s="17">
        <v>2.5</v>
      </c>
      <c r="Y434" s="15">
        <f t="shared" si="19"/>
        <v>676.04</v>
      </c>
      <c r="Z434" s="13">
        <v>43770</v>
      </c>
      <c r="AA434" s="15">
        <f t="shared" si="20"/>
        <v>676.04</v>
      </c>
    </row>
    <row r="435" spans="1:27" ht="12.5" x14ac:dyDescent="0.25">
      <c r="A435" s="9" t="s">
        <v>103</v>
      </c>
      <c r="B435" s="9" t="s">
        <v>70</v>
      </c>
      <c r="C435" s="8" t="str">
        <f t="shared" si="18"/>
        <v>Alan Smith</v>
      </c>
      <c r="D435" s="16">
        <v>638.91999999999996</v>
      </c>
      <c r="E435" s="16">
        <v>639</v>
      </c>
      <c r="F435" s="17"/>
      <c r="G435" s="17"/>
      <c r="H435" s="17"/>
      <c r="I435" s="17"/>
      <c r="J435" s="17"/>
      <c r="K435" s="17"/>
      <c r="L435" s="17"/>
      <c r="M435" s="28"/>
      <c r="N435" s="17"/>
      <c r="O435" s="17"/>
      <c r="P435" s="17"/>
      <c r="Q435" s="17"/>
      <c r="R435" s="17"/>
      <c r="S435" s="17"/>
      <c r="T435" s="28"/>
      <c r="U435" s="17">
        <v>14.99</v>
      </c>
      <c r="V435" s="17"/>
      <c r="W435" s="17"/>
      <c r="X435" s="17">
        <v>2.5</v>
      </c>
      <c r="Y435" s="15">
        <f t="shared" si="19"/>
        <v>1295.4100000000001</v>
      </c>
      <c r="Z435" s="13">
        <v>43770</v>
      </c>
      <c r="AA435" s="15">
        <f t="shared" si="20"/>
        <v>1295.4100000000001</v>
      </c>
    </row>
    <row r="436" spans="1:27" ht="12.5" x14ac:dyDescent="0.25">
      <c r="A436" s="9" t="s">
        <v>103</v>
      </c>
      <c r="B436" s="9" t="s">
        <v>104</v>
      </c>
      <c r="C436" s="8" t="str">
        <f t="shared" si="18"/>
        <v>Moira Smith</v>
      </c>
      <c r="D436" s="16">
        <v>638.91999999999996</v>
      </c>
      <c r="E436" s="16">
        <v>1020.08</v>
      </c>
      <c r="F436" s="17"/>
      <c r="G436" s="17"/>
      <c r="H436" s="17">
        <v>103.2</v>
      </c>
      <c r="I436" s="28">
        <v>380.05</v>
      </c>
      <c r="J436" s="17"/>
      <c r="K436" s="17"/>
      <c r="L436" s="17">
        <v>117.8</v>
      </c>
      <c r="M436" s="28"/>
      <c r="N436" s="17"/>
      <c r="O436" s="17"/>
      <c r="P436" s="17">
        <v>72.900000000000006</v>
      </c>
      <c r="Q436" s="17"/>
      <c r="R436" s="17">
        <v>138</v>
      </c>
      <c r="S436" s="17"/>
      <c r="T436" s="28"/>
      <c r="U436" s="17"/>
      <c r="V436" s="17"/>
      <c r="W436" s="17"/>
      <c r="X436" s="17">
        <v>2.5</v>
      </c>
      <c r="Y436" s="15">
        <f t="shared" si="19"/>
        <v>2473.4500000000003</v>
      </c>
      <c r="Z436" s="13">
        <v>43770</v>
      </c>
      <c r="AA436" s="15">
        <f t="shared" si="20"/>
        <v>2473.4500000000003</v>
      </c>
    </row>
    <row r="437" spans="1:27" ht="12.5" x14ac:dyDescent="0.25">
      <c r="A437" s="8" t="s">
        <v>105</v>
      </c>
      <c r="B437" s="8" t="s">
        <v>107</v>
      </c>
      <c r="C437" s="8" t="str">
        <f t="shared" si="18"/>
        <v>Sheila Stephenson</v>
      </c>
      <c r="D437" s="16">
        <v>638.91999999999996</v>
      </c>
      <c r="E437" s="28">
        <v>426</v>
      </c>
      <c r="F437" s="17"/>
      <c r="G437" s="17"/>
      <c r="H437" s="17"/>
      <c r="I437" s="17"/>
      <c r="J437" s="17"/>
      <c r="K437" s="17"/>
      <c r="L437" s="17"/>
      <c r="M437" s="28"/>
      <c r="N437" s="17"/>
      <c r="O437" s="17"/>
      <c r="P437" s="17"/>
      <c r="Q437" s="17"/>
      <c r="R437" s="17"/>
      <c r="S437" s="17"/>
      <c r="T437" s="28"/>
      <c r="U437" s="17"/>
      <c r="V437" s="17"/>
      <c r="W437" s="17"/>
      <c r="X437" s="17">
        <v>2.5</v>
      </c>
      <c r="Y437" s="15">
        <f t="shared" si="19"/>
        <v>1067.42</v>
      </c>
      <c r="Z437" s="13">
        <v>43770</v>
      </c>
      <c r="AA437" s="15">
        <f t="shared" si="20"/>
        <v>1067.42</v>
      </c>
    </row>
    <row r="438" spans="1:27" ht="12.5" x14ac:dyDescent="0.25">
      <c r="A438" s="8" t="s">
        <v>108</v>
      </c>
      <c r="B438" s="8" t="s">
        <v>109</v>
      </c>
      <c r="C438" s="8" t="str">
        <f t="shared" si="18"/>
        <v>Alison Strike</v>
      </c>
      <c r="D438" s="16">
        <v>638.91999999999996</v>
      </c>
      <c r="E438" s="28">
        <v>426</v>
      </c>
      <c r="F438" s="17"/>
      <c r="G438" s="17"/>
      <c r="H438" s="17"/>
      <c r="I438" s="17"/>
      <c r="J438" s="17"/>
      <c r="K438" s="17"/>
      <c r="L438" s="17"/>
      <c r="M438" s="28"/>
      <c r="N438" s="17"/>
      <c r="O438" s="17"/>
      <c r="P438" s="17"/>
      <c r="Q438" s="17"/>
      <c r="R438" s="17"/>
      <c r="S438" s="17"/>
      <c r="T438" s="28"/>
      <c r="U438" s="17"/>
      <c r="V438" s="17">
        <v>21.76</v>
      </c>
      <c r="W438" s="17"/>
      <c r="X438" s="17"/>
      <c r="Y438" s="15">
        <f t="shared" si="19"/>
        <v>1086.68</v>
      </c>
      <c r="Z438" s="13">
        <v>43770</v>
      </c>
      <c r="AA438" s="15">
        <f t="shared" si="20"/>
        <v>1086.68</v>
      </c>
    </row>
    <row r="439" spans="1:27" ht="12.5" x14ac:dyDescent="0.25">
      <c r="A439" s="8" t="s">
        <v>110</v>
      </c>
      <c r="B439" s="8" t="s">
        <v>111</v>
      </c>
      <c r="C439" s="8" t="str">
        <f t="shared" si="18"/>
        <v>Judith Taylor</v>
      </c>
      <c r="D439" s="16">
        <v>638.91999999999996</v>
      </c>
      <c r="E439" s="28">
        <v>213</v>
      </c>
      <c r="F439" s="17"/>
      <c r="G439" s="17"/>
      <c r="H439" s="17"/>
      <c r="I439" s="17"/>
      <c r="J439" s="17"/>
      <c r="K439" s="17"/>
      <c r="L439" s="17"/>
      <c r="M439" s="28"/>
      <c r="N439" s="17"/>
      <c r="O439" s="17"/>
      <c r="P439" s="17"/>
      <c r="Q439" s="17"/>
      <c r="R439" s="17"/>
      <c r="S439" s="17"/>
      <c r="T439" s="28"/>
      <c r="U439" s="17"/>
      <c r="V439" s="17"/>
      <c r="W439" s="17"/>
      <c r="X439" s="17"/>
      <c r="Y439" s="15">
        <f t="shared" si="19"/>
        <v>851.92</v>
      </c>
      <c r="Z439" s="13">
        <v>43770</v>
      </c>
      <c r="AA439" s="15">
        <f t="shared" si="20"/>
        <v>851.92</v>
      </c>
    </row>
    <row r="440" spans="1:27" ht="12.5" x14ac:dyDescent="0.25">
      <c r="A440" s="8" t="s">
        <v>112</v>
      </c>
      <c r="B440" s="8" t="s">
        <v>113</v>
      </c>
      <c r="C440" s="8" t="str">
        <f t="shared" si="18"/>
        <v>Glen Thompson</v>
      </c>
      <c r="D440" s="16">
        <v>638.91999999999996</v>
      </c>
      <c r="E440" s="28"/>
      <c r="F440" s="17"/>
      <c r="G440" s="17"/>
      <c r="H440" s="17"/>
      <c r="I440" s="17"/>
      <c r="J440" s="17"/>
      <c r="K440" s="17"/>
      <c r="L440" s="17"/>
      <c r="M440" s="28"/>
      <c r="N440" s="17"/>
      <c r="O440" s="17"/>
      <c r="P440" s="17"/>
      <c r="Q440" s="17"/>
      <c r="R440" s="17"/>
      <c r="S440" s="17"/>
      <c r="T440" s="28"/>
      <c r="U440" s="17"/>
      <c r="V440" s="17"/>
      <c r="W440" s="17"/>
      <c r="X440" s="17"/>
      <c r="Y440" s="15">
        <f t="shared" si="19"/>
        <v>638.91999999999996</v>
      </c>
      <c r="Z440" s="13">
        <v>43770</v>
      </c>
      <c r="AA440" s="15">
        <f t="shared" si="20"/>
        <v>638.91999999999996</v>
      </c>
    </row>
    <row r="441" spans="1:27" ht="12.5" x14ac:dyDescent="0.25">
      <c r="A441" s="8" t="s">
        <v>114</v>
      </c>
      <c r="B441" s="8" t="s">
        <v>115</v>
      </c>
      <c r="C441" s="8" t="str">
        <f t="shared" si="18"/>
        <v>Susan Traynor</v>
      </c>
      <c r="D441" s="16">
        <v>638.91999999999996</v>
      </c>
      <c r="E441" s="28">
        <v>426</v>
      </c>
      <c r="F441" s="17"/>
      <c r="G441" s="17"/>
      <c r="H441" s="17"/>
      <c r="I441" s="17"/>
      <c r="J441" s="17"/>
      <c r="K441" s="17"/>
      <c r="L441" s="17"/>
      <c r="M441" s="28"/>
      <c r="N441" s="17"/>
      <c r="O441" s="17"/>
      <c r="P441" s="17"/>
      <c r="Q441" s="17"/>
      <c r="R441" s="17"/>
      <c r="S441" s="17"/>
      <c r="T441" s="28"/>
      <c r="U441" s="17"/>
      <c r="V441" s="17"/>
      <c r="W441" s="17"/>
      <c r="X441" s="17"/>
      <c r="Y441" s="15">
        <f t="shared" si="19"/>
        <v>1064.92</v>
      </c>
      <c r="Z441" s="13">
        <v>43770</v>
      </c>
      <c r="AA441" s="15">
        <f t="shared" si="20"/>
        <v>1064.92</v>
      </c>
    </row>
    <row r="442" spans="1:27" ht="12.5" x14ac:dyDescent="0.25">
      <c r="A442" s="8" t="s">
        <v>116</v>
      </c>
      <c r="B442" s="8" t="s">
        <v>63</v>
      </c>
      <c r="C442" s="8" t="str">
        <f t="shared" si="18"/>
        <v>Anne Walsh</v>
      </c>
      <c r="D442" s="16">
        <v>638.91999999999996</v>
      </c>
      <c r="E442" s="28">
        <v>639</v>
      </c>
      <c r="F442" s="17"/>
      <c r="G442" s="17"/>
      <c r="H442" s="17"/>
      <c r="I442" s="17"/>
      <c r="J442" s="17"/>
      <c r="K442" s="17"/>
      <c r="L442" s="17"/>
      <c r="M442" s="28"/>
      <c r="N442" s="17"/>
      <c r="O442" s="17"/>
      <c r="P442" s="17"/>
      <c r="Q442" s="17"/>
      <c r="R442" s="17"/>
      <c r="S442" s="17"/>
      <c r="T442" s="28"/>
      <c r="U442" s="17">
        <v>14.99</v>
      </c>
      <c r="V442" s="17">
        <v>19.63</v>
      </c>
      <c r="W442" s="17"/>
      <c r="X442" s="17">
        <v>2.5</v>
      </c>
      <c r="Y442" s="15">
        <f t="shared" si="19"/>
        <v>1315.0400000000002</v>
      </c>
      <c r="Z442" s="13">
        <v>43770</v>
      </c>
      <c r="AA442" s="15">
        <f t="shared" si="20"/>
        <v>1315.0400000000002</v>
      </c>
    </row>
    <row r="443" spans="1:27" ht="12.5" x14ac:dyDescent="0.25">
      <c r="A443" s="9" t="s">
        <v>116</v>
      </c>
      <c r="B443" s="9" t="s">
        <v>117</v>
      </c>
      <c r="C443" s="8" t="str">
        <f t="shared" si="18"/>
        <v>Mark Walsh</v>
      </c>
      <c r="D443" s="16">
        <v>638.91999999999996</v>
      </c>
      <c r="E443" s="16">
        <v>1020.08</v>
      </c>
      <c r="F443" s="17"/>
      <c r="G443" s="17"/>
      <c r="H443" s="17">
        <v>66</v>
      </c>
      <c r="I443" s="17">
        <v>330</v>
      </c>
      <c r="J443" s="17"/>
      <c r="K443" s="17"/>
      <c r="L443" s="17"/>
      <c r="M443" s="28"/>
      <c r="N443" s="17"/>
      <c r="O443" s="17"/>
      <c r="P443" s="17"/>
      <c r="Q443" s="17"/>
      <c r="R443" s="17"/>
      <c r="S443" s="17"/>
      <c r="T443" s="28"/>
      <c r="U443" s="17"/>
      <c r="V443" s="17"/>
      <c r="W443" s="17"/>
      <c r="X443" s="17"/>
      <c r="Y443" s="15">
        <f t="shared" si="19"/>
        <v>2055</v>
      </c>
      <c r="Z443" s="13">
        <v>43770</v>
      </c>
      <c r="AA443" s="15">
        <f t="shared" si="20"/>
        <v>2055</v>
      </c>
    </row>
    <row r="444" spans="1:27" ht="12.5" x14ac:dyDescent="0.25">
      <c r="A444" s="8" t="s">
        <v>118</v>
      </c>
      <c r="B444" s="8" t="s">
        <v>119</v>
      </c>
      <c r="C444" s="8" t="str">
        <f t="shared" si="18"/>
        <v>Joyce Welsh</v>
      </c>
      <c r="D444" s="16">
        <v>638.91999999999996</v>
      </c>
      <c r="E444" s="28">
        <v>426</v>
      </c>
      <c r="F444" s="17"/>
      <c r="G444" s="17"/>
      <c r="H444" s="17"/>
      <c r="I444" s="17"/>
      <c r="J444" s="17"/>
      <c r="K444" s="17"/>
      <c r="L444" s="17"/>
      <c r="M444" s="28"/>
      <c r="N444" s="17"/>
      <c r="O444" s="17"/>
      <c r="P444" s="17"/>
      <c r="Q444" s="17"/>
      <c r="R444" s="17"/>
      <c r="S444" s="17"/>
      <c r="T444" s="28"/>
      <c r="U444" s="17">
        <v>14.99</v>
      </c>
      <c r="V444" s="17"/>
      <c r="W444" s="17"/>
      <c r="X444" s="17"/>
      <c r="Y444" s="15">
        <f t="shared" si="19"/>
        <v>1079.9100000000001</v>
      </c>
      <c r="Z444" s="13">
        <v>43770</v>
      </c>
      <c r="AA444" s="15">
        <f t="shared" si="20"/>
        <v>1079.9100000000001</v>
      </c>
    </row>
    <row r="445" spans="1:27" ht="12.5" x14ac:dyDescent="0.25">
      <c r="A445" s="8" t="s">
        <v>120</v>
      </c>
      <c r="B445" s="8" t="s">
        <v>121</v>
      </c>
      <c r="C445" s="8" t="str">
        <f t="shared" si="18"/>
        <v>Joseph West</v>
      </c>
      <c r="D445" s="16">
        <v>638.91999999999996</v>
      </c>
      <c r="E445" s="28">
        <v>213</v>
      </c>
      <c r="F445" s="17"/>
      <c r="G445" s="17"/>
      <c r="H445" s="17"/>
      <c r="I445" s="17"/>
      <c r="J445" s="17"/>
      <c r="K445" s="17"/>
      <c r="L445" s="17"/>
      <c r="M445" s="28"/>
      <c r="N445" s="17"/>
      <c r="O445" s="17"/>
      <c r="P445" s="17"/>
      <c r="Q445" s="17"/>
      <c r="R445" s="17"/>
      <c r="S445" s="17"/>
      <c r="T445" s="28"/>
      <c r="U445" s="17"/>
      <c r="V445" s="17">
        <v>19.63</v>
      </c>
      <c r="W445" s="17"/>
      <c r="X445" s="17"/>
      <c r="Y445" s="15">
        <f t="shared" si="19"/>
        <v>871.55</v>
      </c>
      <c r="Z445" s="13">
        <v>43770</v>
      </c>
      <c r="AA445" s="15">
        <f t="shared" si="20"/>
        <v>871.55</v>
      </c>
    </row>
    <row r="446" spans="1:27" ht="12.5" x14ac:dyDescent="0.25">
      <c r="A446" s="8" t="s">
        <v>19</v>
      </c>
      <c r="B446" s="8" t="s">
        <v>20</v>
      </c>
      <c r="C446" s="8" t="str">
        <f t="shared" si="18"/>
        <v>Joe Amar</v>
      </c>
      <c r="D446" s="16">
        <v>638.91999999999996</v>
      </c>
      <c r="E446" s="28">
        <v>426</v>
      </c>
      <c r="F446" s="17"/>
      <c r="G446" s="17"/>
      <c r="H446" s="17"/>
      <c r="I446" s="17"/>
      <c r="J446" s="17"/>
      <c r="K446" s="17"/>
      <c r="L446" s="17"/>
      <c r="M446" s="28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5">
        <f t="shared" si="19"/>
        <v>1064.92</v>
      </c>
      <c r="Z446" s="14">
        <v>43800</v>
      </c>
      <c r="AA446" s="15">
        <f t="shared" si="20"/>
        <v>1064.92</v>
      </c>
    </row>
    <row r="447" spans="1:27" ht="12.5" x14ac:dyDescent="0.25">
      <c r="A447" s="8" t="s">
        <v>21</v>
      </c>
      <c r="B447" s="8" t="s">
        <v>22</v>
      </c>
      <c r="C447" s="8" t="str">
        <f t="shared" si="18"/>
        <v>John Anglin</v>
      </c>
      <c r="D447" s="16">
        <v>638.91999999999996</v>
      </c>
      <c r="E447" s="28">
        <v>1020.08</v>
      </c>
      <c r="F447" s="17"/>
      <c r="G447" s="17"/>
      <c r="H447" s="17"/>
      <c r="I447" s="17"/>
      <c r="J447" s="17"/>
      <c r="K447" s="17"/>
      <c r="L447" s="17"/>
      <c r="M447" s="28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5">
        <f t="shared" si="19"/>
        <v>1659</v>
      </c>
      <c r="Z447" s="14">
        <v>43800</v>
      </c>
      <c r="AA447" s="15">
        <f t="shared" si="20"/>
        <v>1659</v>
      </c>
    </row>
    <row r="448" spans="1:27" ht="12.5" x14ac:dyDescent="0.25">
      <c r="A448" s="8" t="s">
        <v>23</v>
      </c>
      <c r="B448" s="8" t="s">
        <v>24</v>
      </c>
      <c r="C448" s="8" t="str">
        <f t="shared" si="18"/>
        <v>Joan Atkinson</v>
      </c>
      <c r="D448" s="16">
        <v>638.91999999999996</v>
      </c>
      <c r="E448" s="28">
        <v>1020.08</v>
      </c>
      <c r="F448" s="17"/>
      <c r="G448" s="17"/>
      <c r="H448" s="17"/>
      <c r="I448" s="17"/>
      <c r="J448" s="17"/>
      <c r="K448" s="17"/>
      <c r="L448" s="17"/>
      <c r="M448" s="28"/>
      <c r="N448" s="17"/>
      <c r="O448" s="17"/>
      <c r="P448" s="17"/>
      <c r="Q448" s="17"/>
      <c r="R448" s="17"/>
      <c r="S448" s="17"/>
      <c r="T448" s="17"/>
      <c r="U448" s="17"/>
      <c r="V448" s="17">
        <v>21.76</v>
      </c>
      <c r="W448" s="17"/>
      <c r="X448" s="17">
        <v>2.5</v>
      </c>
      <c r="Y448" s="15">
        <f t="shared" si="19"/>
        <v>1683.26</v>
      </c>
      <c r="Z448" s="14">
        <v>43800</v>
      </c>
      <c r="AA448" s="15">
        <f t="shared" si="20"/>
        <v>1683.26</v>
      </c>
    </row>
    <row r="449" spans="1:27" ht="12.5" x14ac:dyDescent="0.25">
      <c r="A449" s="8" t="s">
        <v>25</v>
      </c>
      <c r="B449" s="8" t="s">
        <v>26</v>
      </c>
      <c r="C449" s="8" t="str">
        <f t="shared" si="18"/>
        <v>Joanne Bell</v>
      </c>
      <c r="D449" s="16">
        <v>638.91999999999996</v>
      </c>
      <c r="E449" s="28">
        <v>213</v>
      </c>
      <c r="F449" s="17"/>
      <c r="G449" s="17"/>
      <c r="H449" s="17"/>
      <c r="I449" s="17"/>
      <c r="J449" s="17"/>
      <c r="K449" s="17"/>
      <c r="L449" s="17"/>
      <c r="M449" s="28"/>
      <c r="N449" s="17"/>
      <c r="O449" s="17"/>
      <c r="P449" s="17"/>
      <c r="Q449" s="17"/>
      <c r="R449" s="17"/>
      <c r="S449" s="17"/>
      <c r="T449" s="17"/>
      <c r="U449" s="17">
        <v>14.99</v>
      </c>
      <c r="V449" s="17">
        <v>19.63</v>
      </c>
      <c r="W449" s="17"/>
      <c r="X449" s="17"/>
      <c r="Y449" s="15">
        <f t="shared" si="19"/>
        <v>886.54</v>
      </c>
      <c r="Z449" s="14">
        <v>43800</v>
      </c>
      <c r="AA449" s="15">
        <f t="shared" si="20"/>
        <v>886.54</v>
      </c>
    </row>
    <row r="450" spans="1:27" ht="12.5" x14ac:dyDescent="0.25">
      <c r="A450" s="8" t="s">
        <v>27</v>
      </c>
      <c r="B450" s="8" t="s">
        <v>28</v>
      </c>
      <c r="C450" s="8" t="str">
        <f t="shared" si="18"/>
        <v>Peter Boyack</v>
      </c>
      <c r="D450" s="16">
        <v>638.91999999999996</v>
      </c>
      <c r="E450" s="28">
        <v>213</v>
      </c>
      <c r="F450" s="17"/>
      <c r="G450" s="17"/>
      <c r="H450" s="17"/>
      <c r="I450" s="17"/>
      <c r="J450" s="17"/>
      <c r="K450" s="17"/>
      <c r="L450" s="17"/>
      <c r="M450" s="28"/>
      <c r="N450" s="17"/>
      <c r="O450" s="17"/>
      <c r="P450" s="17"/>
      <c r="Q450" s="17"/>
      <c r="R450" s="17"/>
      <c r="S450" s="17"/>
      <c r="T450" s="17"/>
      <c r="U450" s="17">
        <v>14.99</v>
      </c>
      <c r="V450" s="17">
        <v>21.76</v>
      </c>
      <c r="W450" s="17"/>
      <c r="X450" s="17">
        <v>2.5</v>
      </c>
      <c r="Y450" s="15">
        <f t="shared" si="19"/>
        <v>891.17</v>
      </c>
      <c r="Z450" s="14">
        <v>43800</v>
      </c>
      <c r="AA450" s="15">
        <f t="shared" si="20"/>
        <v>891.17</v>
      </c>
    </row>
    <row r="451" spans="1:27" ht="12.5" x14ac:dyDescent="0.25">
      <c r="A451" s="8" t="s">
        <v>29</v>
      </c>
      <c r="B451" s="8" t="s">
        <v>30</v>
      </c>
      <c r="C451" s="8" t="str">
        <f t="shared" ref="C451:C514" si="21">CONCATENATE(B451," ",A451)</f>
        <v>William Brady</v>
      </c>
      <c r="D451" s="16">
        <v>638.91999999999996</v>
      </c>
      <c r="E451" s="28">
        <v>639</v>
      </c>
      <c r="F451" s="17"/>
      <c r="G451" s="17"/>
      <c r="H451" s="17"/>
      <c r="I451" s="17"/>
      <c r="J451" s="17"/>
      <c r="K451" s="17"/>
      <c r="L451" s="17"/>
      <c r="M451" s="28"/>
      <c r="N451" s="17"/>
      <c r="O451" s="17"/>
      <c r="P451" s="17"/>
      <c r="Q451" s="17"/>
      <c r="R451" s="17"/>
      <c r="S451" s="17"/>
      <c r="T451" s="17"/>
      <c r="U451" s="17"/>
      <c r="V451" s="17">
        <v>19.63</v>
      </c>
      <c r="W451" s="17"/>
      <c r="X451" s="17">
        <v>2.5</v>
      </c>
      <c r="Y451" s="15">
        <f t="shared" ref="Y451:Y514" si="22">SUM(A451:X451)</f>
        <v>1300.0500000000002</v>
      </c>
      <c r="Z451" s="14">
        <v>43800</v>
      </c>
      <c r="AA451" s="15">
        <f t="shared" ref="AA451:AA514" si="23">SUM(D451:X451)</f>
        <v>1300.0500000000002</v>
      </c>
    </row>
    <row r="452" spans="1:27" ht="12.5" x14ac:dyDescent="0.25">
      <c r="A452" s="8" t="s">
        <v>31</v>
      </c>
      <c r="B452" s="8" t="s">
        <v>32</v>
      </c>
      <c r="C452" s="8" t="str">
        <f t="shared" si="21"/>
        <v>Jane Carter</v>
      </c>
      <c r="D452" s="16">
        <v>638.91999999999996</v>
      </c>
      <c r="E452" s="28"/>
      <c r="F452" s="17"/>
      <c r="G452" s="17"/>
      <c r="H452" s="17"/>
      <c r="I452" s="17"/>
      <c r="J452" s="17"/>
      <c r="K452" s="17"/>
      <c r="L452" s="17"/>
      <c r="M452" s="28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5">
        <f t="shared" si="22"/>
        <v>638.91999999999996</v>
      </c>
      <c r="Z452" s="14">
        <v>43800</v>
      </c>
      <c r="AA452" s="15">
        <f t="shared" si="23"/>
        <v>638.91999999999996</v>
      </c>
    </row>
    <row r="453" spans="1:27" ht="12.5" x14ac:dyDescent="0.25">
      <c r="A453" s="8" t="s">
        <v>37</v>
      </c>
      <c r="B453" s="8" t="s">
        <v>38</v>
      </c>
      <c r="C453" s="8" t="str">
        <f t="shared" si="21"/>
        <v>Stephen Dean</v>
      </c>
      <c r="D453" s="16">
        <v>638.91999999999996</v>
      </c>
      <c r="E453" s="28">
        <v>213</v>
      </c>
      <c r="F453" s="17"/>
      <c r="G453" s="17"/>
      <c r="H453" s="17"/>
      <c r="I453" s="17"/>
      <c r="J453" s="17"/>
      <c r="K453" s="17"/>
      <c r="L453" s="17"/>
      <c r="M453" s="28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5">
        <f t="shared" si="22"/>
        <v>851.92</v>
      </c>
      <c r="Z453" s="14">
        <v>43800</v>
      </c>
      <c r="AA453" s="15">
        <f t="shared" si="23"/>
        <v>851.92</v>
      </c>
    </row>
    <row r="454" spans="1:27" ht="12.5" x14ac:dyDescent="0.25">
      <c r="A454" s="8" t="s">
        <v>39</v>
      </c>
      <c r="B454" s="8" t="s">
        <v>40</v>
      </c>
      <c r="C454" s="8" t="str">
        <f t="shared" si="21"/>
        <v>Norman Dick</v>
      </c>
      <c r="D454" s="16">
        <v>638.91999999999996</v>
      </c>
      <c r="E454" s="28"/>
      <c r="F454" s="17"/>
      <c r="G454" s="17"/>
      <c r="H454" s="17"/>
      <c r="I454" s="17"/>
      <c r="J454" s="17"/>
      <c r="K454" s="17"/>
      <c r="L454" s="17"/>
      <c r="M454" s="28"/>
      <c r="N454" s="17"/>
      <c r="O454" s="17"/>
      <c r="P454" s="17"/>
      <c r="Q454" s="17"/>
      <c r="R454" s="17"/>
      <c r="S454" s="17"/>
      <c r="T454" s="17"/>
      <c r="U454" s="17">
        <v>14.99</v>
      </c>
      <c r="V454" s="17">
        <v>19.63</v>
      </c>
      <c r="W454" s="17"/>
      <c r="X454" s="17">
        <v>2.5</v>
      </c>
      <c r="Y454" s="15">
        <f t="shared" si="22"/>
        <v>676.04</v>
      </c>
      <c r="Z454" s="14">
        <v>43800</v>
      </c>
      <c r="AA454" s="15">
        <f t="shared" si="23"/>
        <v>676.04</v>
      </c>
    </row>
    <row r="455" spans="1:27" ht="12.5" x14ac:dyDescent="0.25">
      <c r="A455" s="8" t="s">
        <v>41</v>
      </c>
      <c r="B455" s="8" t="s">
        <v>42</v>
      </c>
      <c r="C455" s="8" t="str">
        <f t="shared" si="21"/>
        <v>Robert Dix</v>
      </c>
      <c r="D455" s="16">
        <v>638.91999999999996</v>
      </c>
      <c r="E455" s="28">
        <v>852.17</v>
      </c>
      <c r="F455" s="17"/>
      <c r="G455" s="17"/>
      <c r="H455" s="17"/>
      <c r="I455" s="17"/>
      <c r="J455" s="17"/>
      <c r="K455" s="17"/>
      <c r="L455" s="17"/>
      <c r="M455" s="28"/>
      <c r="N455" s="17"/>
      <c r="O455" s="17"/>
      <c r="P455" s="17"/>
      <c r="Q455" s="17"/>
      <c r="R455" s="17"/>
      <c r="S455" s="17"/>
      <c r="T455" s="17"/>
      <c r="U455" s="17"/>
      <c r="V455" s="17">
        <v>19.63</v>
      </c>
      <c r="W455" s="17"/>
      <c r="X455" s="17">
        <v>3.04</v>
      </c>
      <c r="Y455" s="15">
        <f t="shared" si="22"/>
        <v>1513.76</v>
      </c>
      <c r="Z455" s="14">
        <v>43800</v>
      </c>
      <c r="AA455" s="15">
        <f t="shared" si="23"/>
        <v>1513.76</v>
      </c>
    </row>
    <row r="456" spans="1:27" ht="12.5" x14ac:dyDescent="0.25">
      <c r="A456" s="8" t="s">
        <v>43</v>
      </c>
      <c r="B456" s="8" t="s">
        <v>44</v>
      </c>
      <c r="C456" s="8" t="str">
        <f t="shared" si="21"/>
        <v>Tracey Dixon</v>
      </c>
      <c r="D456" s="16">
        <v>638.91999999999996</v>
      </c>
      <c r="E456" s="28">
        <v>1491.17</v>
      </c>
      <c r="F456" s="17"/>
      <c r="G456" s="17"/>
      <c r="H456" s="17">
        <v>84.8</v>
      </c>
      <c r="I456" s="17">
        <v>517.91</v>
      </c>
      <c r="J456" s="17">
        <v>0</v>
      </c>
      <c r="K456" s="17"/>
      <c r="L456" s="17">
        <v>75</v>
      </c>
      <c r="M456" s="28"/>
      <c r="N456" s="17"/>
      <c r="O456" s="17"/>
      <c r="P456" s="17"/>
      <c r="Q456" s="17">
        <v>276</v>
      </c>
      <c r="R456" s="17">
        <v>71.5</v>
      </c>
      <c r="S456" s="17"/>
      <c r="T456" s="17">
        <v>71.5</v>
      </c>
      <c r="U456" s="17">
        <v>14.99</v>
      </c>
      <c r="V456" s="17">
        <v>19.63</v>
      </c>
      <c r="W456" s="17"/>
      <c r="X456" s="17"/>
      <c r="Y456" s="15">
        <f t="shared" si="22"/>
        <v>3261.42</v>
      </c>
      <c r="Z456" s="14">
        <v>43800</v>
      </c>
      <c r="AA456" s="15">
        <f t="shared" si="23"/>
        <v>3261.42</v>
      </c>
    </row>
    <row r="457" spans="1:27" ht="12.5" x14ac:dyDescent="0.25">
      <c r="A457" s="8" t="s">
        <v>45</v>
      </c>
      <c r="B457" s="8" t="s">
        <v>46</v>
      </c>
      <c r="C457" s="8" t="str">
        <f t="shared" si="21"/>
        <v>Alexander Donaldson</v>
      </c>
      <c r="D457" s="16">
        <v>638.91999999999996</v>
      </c>
      <c r="E457" s="28">
        <v>514.48</v>
      </c>
      <c r="F457" s="17"/>
      <c r="G457" s="17"/>
      <c r="H457" s="17"/>
      <c r="I457" s="17"/>
      <c r="J457" s="17"/>
      <c r="K457" s="17"/>
      <c r="L457" s="17"/>
      <c r="M457" s="28"/>
      <c r="N457" s="17"/>
      <c r="O457" s="17"/>
      <c r="P457" s="17"/>
      <c r="Q457" s="17"/>
      <c r="R457" s="17"/>
      <c r="S457" s="17"/>
      <c r="T457" s="17"/>
      <c r="U457" s="17">
        <v>14.99</v>
      </c>
      <c r="V457" s="17">
        <v>21.76</v>
      </c>
      <c r="W457" s="17"/>
      <c r="X457" s="17">
        <v>2.5</v>
      </c>
      <c r="Y457" s="15">
        <f t="shared" si="22"/>
        <v>1192.6500000000001</v>
      </c>
      <c r="Z457" s="14">
        <v>43800</v>
      </c>
      <c r="AA457" s="15">
        <f t="shared" si="23"/>
        <v>1192.6500000000001</v>
      </c>
    </row>
    <row r="458" spans="1:27" ht="12.5" x14ac:dyDescent="0.25">
      <c r="A458" s="8" t="s">
        <v>47</v>
      </c>
      <c r="B458" s="8" t="s">
        <v>48</v>
      </c>
      <c r="C458" s="8" t="str">
        <f t="shared" si="21"/>
        <v>Sarah Duncan</v>
      </c>
      <c r="D458" s="16">
        <v>638.91999999999996</v>
      </c>
      <c r="E458" s="28">
        <v>426</v>
      </c>
      <c r="F458" s="17"/>
      <c r="G458" s="17"/>
      <c r="H458" s="17"/>
      <c r="I458" s="17"/>
      <c r="J458" s="17"/>
      <c r="K458" s="17"/>
      <c r="L458" s="17"/>
      <c r="M458" s="28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5">
        <f t="shared" si="22"/>
        <v>1064.92</v>
      </c>
      <c r="Z458" s="14">
        <v>43800</v>
      </c>
      <c r="AA458" s="15">
        <f t="shared" si="23"/>
        <v>1064.92</v>
      </c>
    </row>
    <row r="459" spans="1:27" ht="12.5" x14ac:dyDescent="0.25">
      <c r="A459" s="8" t="s">
        <v>49</v>
      </c>
      <c r="B459" s="8" t="s">
        <v>50</v>
      </c>
      <c r="C459" s="8" t="str">
        <f t="shared" si="21"/>
        <v>Adam Ellison</v>
      </c>
      <c r="D459" s="16">
        <v>638.91999999999996</v>
      </c>
      <c r="E459" s="28">
        <v>426</v>
      </c>
      <c r="F459" s="17"/>
      <c r="G459" s="17"/>
      <c r="H459" s="17"/>
      <c r="I459" s="17"/>
      <c r="J459" s="17"/>
      <c r="K459" s="17"/>
      <c r="L459" s="17"/>
      <c r="M459" s="28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5">
        <f t="shared" si="22"/>
        <v>1064.92</v>
      </c>
      <c r="Z459" s="14">
        <v>43800</v>
      </c>
      <c r="AA459" s="15">
        <f t="shared" si="23"/>
        <v>1064.92</v>
      </c>
    </row>
    <row r="460" spans="1:27" ht="12.5" x14ac:dyDescent="0.25">
      <c r="A460" s="9" t="s">
        <v>51</v>
      </c>
      <c r="B460" s="9" t="s">
        <v>123</v>
      </c>
      <c r="C460" s="8" t="str">
        <f t="shared" si="21"/>
        <v>Wilf Flynn</v>
      </c>
      <c r="D460" s="16">
        <v>638.91999999999996</v>
      </c>
      <c r="E460" s="16">
        <v>514.48</v>
      </c>
      <c r="F460" s="17"/>
      <c r="G460" s="17"/>
      <c r="H460" s="17">
        <v>17.8</v>
      </c>
      <c r="I460" s="17"/>
      <c r="J460" s="17"/>
      <c r="K460" s="17"/>
      <c r="L460" s="17"/>
      <c r="M460" s="28"/>
      <c r="N460" s="17"/>
      <c r="O460" s="17"/>
      <c r="P460" s="17"/>
      <c r="Q460" s="17"/>
      <c r="R460" s="17"/>
      <c r="S460" s="17"/>
      <c r="T460" s="17"/>
      <c r="U460" s="17"/>
      <c r="V460" s="17">
        <v>19.63</v>
      </c>
      <c r="W460" s="17"/>
      <c r="X460" s="17"/>
      <c r="Y460" s="15">
        <f t="shared" si="22"/>
        <v>1190.8300000000002</v>
      </c>
      <c r="Z460" s="14">
        <v>43800</v>
      </c>
      <c r="AA460" s="15">
        <f t="shared" si="23"/>
        <v>1190.8300000000002</v>
      </c>
    </row>
    <row r="461" spans="1:27" ht="12.5" x14ac:dyDescent="0.25">
      <c r="A461" s="8" t="s">
        <v>52</v>
      </c>
      <c r="B461" s="8" t="s">
        <v>53</v>
      </c>
      <c r="C461" s="8" t="str">
        <f t="shared" si="21"/>
        <v>James Foreman</v>
      </c>
      <c r="D461" s="16">
        <v>638.91999999999996</v>
      </c>
      <c r="E461" s="28">
        <v>639</v>
      </c>
      <c r="F461" s="17"/>
      <c r="G461" s="17"/>
      <c r="H461" s="17"/>
      <c r="I461" s="17"/>
      <c r="J461" s="17"/>
      <c r="K461" s="17"/>
      <c r="L461" s="17"/>
      <c r="M461" s="28"/>
      <c r="N461" s="17"/>
      <c r="O461" s="17"/>
      <c r="P461" s="17"/>
      <c r="Q461" s="17"/>
      <c r="R461" s="17"/>
      <c r="S461" s="17"/>
      <c r="T461" s="17"/>
      <c r="U461" s="17"/>
      <c r="V461" s="17">
        <v>19.63</v>
      </c>
      <c r="W461" s="17"/>
      <c r="X461" s="17">
        <v>2.5</v>
      </c>
      <c r="Y461" s="15">
        <f t="shared" si="22"/>
        <v>1300.0500000000002</v>
      </c>
      <c r="Z461" s="14">
        <v>43800</v>
      </c>
      <c r="AA461" s="15">
        <f t="shared" si="23"/>
        <v>1300.0500000000002</v>
      </c>
    </row>
    <row r="462" spans="1:27" ht="12.5" x14ac:dyDescent="0.25">
      <c r="A462" s="8" t="s">
        <v>54</v>
      </c>
      <c r="B462" s="8" t="s">
        <v>55</v>
      </c>
      <c r="C462" s="8" t="str">
        <f t="shared" si="21"/>
        <v>David Francis</v>
      </c>
      <c r="D462" s="16">
        <v>638.91999999999996</v>
      </c>
      <c r="E462" s="28"/>
      <c r="F462" s="17"/>
      <c r="G462" s="17"/>
      <c r="H462" s="17"/>
      <c r="I462" s="17"/>
      <c r="J462" s="17"/>
      <c r="K462" s="17"/>
      <c r="L462" s="17"/>
      <c r="M462" s="28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5">
        <f t="shared" si="22"/>
        <v>638.91999999999996</v>
      </c>
      <c r="Z462" s="14">
        <v>43800</v>
      </c>
      <c r="AA462" s="15">
        <f t="shared" si="23"/>
        <v>638.91999999999996</v>
      </c>
    </row>
    <row r="463" spans="1:27" ht="12.5" x14ac:dyDescent="0.25">
      <c r="A463" s="8" t="s">
        <v>56</v>
      </c>
      <c r="B463" s="8" t="s">
        <v>57</v>
      </c>
      <c r="C463" s="8" t="str">
        <f t="shared" si="21"/>
        <v>Ernest Gibson</v>
      </c>
      <c r="D463" s="16">
        <v>638.91999999999996</v>
      </c>
      <c r="E463" s="28">
        <v>852.17</v>
      </c>
      <c r="F463" s="17"/>
      <c r="G463" s="17"/>
      <c r="H463" s="17"/>
      <c r="I463" s="17"/>
      <c r="J463" s="17"/>
      <c r="K463" s="17"/>
      <c r="L463" s="17"/>
      <c r="M463" s="28"/>
      <c r="N463" s="17"/>
      <c r="O463" s="17"/>
      <c r="P463" s="17"/>
      <c r="Q463" s="17"/>
      <c r="R463" s="17"/>
      <c r="S463" s="17"/>
      <c r="T463" s="17"/>
      <c r="U463" s="17"/>
      <c r="V463" s="17">
        <v>19.63</v>
      </c>
      <c r="W463" s="17"/>
      <c r="X463" s="17"/>
      <c r="Y463" s="15">
        <f t="shared" si="22"/>
        <v>1510.72</v>
      </c>
      <c r="Z463" s="14">
        <v>43800</v>
      </c>
      <c r="AA463" s="15">
        <f t="shared" si="23"/>
        <v>1510.72</v>
      </c>
    </row>
    <row r="464" spans="1:27" ht="12.5" x14ac:dyDescent="0.25">
      <c r="A464" s="8" t="s">
        <v>58</v>
      </c>
      <c r="B464" s="8" t="s">
        <v>59</v>
      </c>
      <c r="C464" s="8" t="str">
        <f t="shared" si="21"/>
        <v>Angela Hamilton</v>
      </c>
      <c r="D464" s="16">
        <v>638.91999999999996</v>
      </c>
      <c r="E464" s="28"/>
      <c r="F464" s="17"/>
      <c r="G464" s="17"/>
      <c r="H464" s="17"/>
      <c r="I464" s="17"/>
      <c r="J464" s="17"/>
      <c r="K464" s="17"/>
      <c r="L464" s="17"/>
      <c r="M464" s="28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5">
        <f t="shared" si="22"/>
        <v>638.91999999999996</v>
      </c>
      <c r="Z464" s="14">
        <v>43800</v>
      </c>
      <c r="AA464" s="15">
        <f t="shared" si="23"/>
        <v>638.91999999999996</v>
      </c>
    </row>
    <row r="465" spans="1:27" ht="12.5" x14ac:dyDescent="0.25">
      <c r="A465" s="8" t="s">
        <v>60</v>
      </c>
      <c r="B465" s="8" t="s">
        <v>61</v>
      </c>
      <c r="C465" s="8" t="str">
        <f t="shared" si="21"/>
        <v>Patricia Hay</v>
      </c>
      <c r="D465" s="16">
        <v>638.91999999999996</v>
      </c>
      <c r="E465" s="28">
        <v>426</v>
      </c>
      <c r="F465" s="17"/>
      <c r="G465" s="17"/>
      <c r="H465" s="17"/>
      <c r="I465" s="17"/>
      <c r="J465" s="17"/>
      <c r="K465" s="17"/>
      <c r="L465" s="17"/>
      <c r="M465" s="28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>
        <v>2.5</v>
      </c>
      <c r="Y465" s="15">
        <f t="shared" si="22"/>
        <v>1067.42</v>
      </c>
      <c r="Z465" s="14">
        <v>43800</v>
      </c>
      <c r="AA465" s="15">
        <f t="shared" si="23"/>
        <v>1067.42</v>
      </c>
    </row>
    <row r="466" spans="1:27" ht="12.5" x14ac:dyDescent="0.25">
      <c r="A466" s="8" t="s">
        <v>62</v>
      </c>
      <c r="B466" s="8" t="s">
        <v>63</v>
      </c>
      <c r="C466" s="8" t="str">
        <f t="shared" si="21"/>
        <v>Anne Hetherington</v>
      </c>
      <c r="D466" s="16">
        <v>638.91999999999996</v>
      </c>
      <c r="E466" s="28">
        <v>639</v>
      </c>
      <c r="F466" s="17"/>
      <c r="G466" s="17"/>
      <c r="H466" s="17"/>
      <c r="I466" s="17"/>
      <c r="J466" s="17"/>
      <c r="K466" s="17"/>
      <c r="L466" s="17"/>
      <c r="M466" s="28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>
        <v>2.5</v>
      </c>
      <c r="Y466" s="15">
        <f t="shared" si="22"/>
        <v>1280.42</v>
      </c>
      <c r="Z466" s="14">
        <v>43800</v>
      </c>
      <c r="AA466" s="15">
        <f t="shared" si="23"/>
        <v>1280.42</v>
      </c>
    </row>
    <row r="467" spans="1:27" ht="12.5" x14ac:dyDescent="0.25">
      <c r="A467" s="8" t="s">
        <v>64</v>
      </c>
      <c r="B467" s="8" t="s">
        <v>65</v>
      </c>
      <c r="C467" s="8" t="str">
        <f t="shared" si="21"/>
        <v>Gladys Hobson</v>
      </c>
      <c r="D467" s="16">
        <v>638.91999999999996</v>
      </c>
      <c r="E467" s="28">
        <v>274.25</v>
      </c>
      <c r="F467" s="17"/>
      <c r="G467" s="17"/>
      <c r="H467" s="17"/>
      <c r="I467" s="17"/>
      <c r="J467" s="17"/>
      <c r="K467" s="17"/>
      <c r="L467" s="17"/>
      <c r="M467" s="28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>
        <v>2.5</v>
      </c>
      <c r="Y467" s="15">
        <f t="shared" si="22"/>
        <v>915.67</v>
      </c>
      <c r="Z467" s="14">
        <v>43800</v>
      </c>
      <c r="AA467" s="15">
        <f t="shared" si="23"/>
        <v>915.67</v>
      </c>
    </row>
    <row r="468" spans="1:27" ht="12.5" x14ac:dyDescent="0.25">
      <c r="A468" s="8" t="s">
        <v>68</v>
      </c>
      <c r="B468" s="8" t="s">
        <v>24</v>
      </c>
      <c r="C468" s="8" t="str">
        <f t="shared" si="21"/>
        <v>Joan Keegan</v>
      </c>
      <c r="D468" s="16">
        <v>638.91999999999996</v>
      </c>
      <c r="E468" s="28">
        <v>213</v>
      </c>
      <c r="F468" s="17"/>
      <c r="G468" s="17"/>
      <c r="H468" s="17"/>
      <c r="I468" s="17"/>
      <c r="J468" s="17"/>
      <c r="K468" s="17"/>
      <c r="L468" s="17"/>
      <c r="M468" s="28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>
        <v>2.5</v>
      </c>
      <c r="Y468" s="15">
        <f t="shared" si="22"/>
        <v>854.42</v>
      </c>
      <c r="Z468" s="14">
        <v>43800</v>
      </c>
      <c r="AA468" s="15">
        <f t="shared" si="23"/>
        <v>854.42</v>
      </c>
    </row>
    <row r="469" spans="1:27" ht="12.5" x14ac:dyDescent="0.25">
      <c r="A469" s="8" t="s">
        <v>69</v>
      </c>
      <c r="B469" s="8" t="s">
        <v>70</v>
      </c>
      <c r="C469" s="8" t="str">
        <f t="shared" si="21"/>
        <v>Alan Kerr</v>
      </c>
      <c r="D469" s="16">
        <v>638.91999999999996</v>
      </c>
      <c r="E469" s="28">
        <v>1020.08</v>
      </c>
      <c r="F469" s="17"/>
      <c r="G469" s="17"/>
      <c r="H469" s="17"/>
      <c r="I469" s="17"/>
      <c r="J469" s="17"/>
      <c r="K469" s="17"/>
      <c r="L469" s="17"/>
      <c r="M469" s="28"/>
      <c r="N469" s="17"/>
      <c r="O469" s="17"/>
      <c r="P469" s="17"/>
      <c r="Q469" s="17"/>
      <c r="R469" s="17"/>
      <c r="S469" s="17"/>
      <c r="T469" s="17"/>
      <c r="U469" s="17">
        <v>14.99</v>
      </c>
      <c r="V469" s="17">
        <v>19.63</v>
      </c>
      <c r="W469" s="17"/>
      <c r="X469" s="17"/>
      <c r="Y469" s="15">
        <f t="shared" si="22"/>
        <v>1693.6200000000001</v>
      </c>
      <c r="Z469" s="14">
        <v>43800</v>
      </c>
      <c r="AA469" s="15">
        <f t="shared" si="23"/>
        <v>1693.6200000000001</v>
      </c>
    </row>
    <row r="470" spans="1:27" ht="12.5" x14ac:dyDescent="0.25">
      <c r="A470" s="9" t="s">
        <v>71</v>
      </c>
      <c r="B470" s="9" t="s">
        <v>72</v>
      </c>
      <c r="C470" s="8" t="str">
        <f t="shared" si="21"/>
        <v>Geraldine Kilgour</v>
      </c>
      <c r="D470" s="16">
        <v>638.91999999999996</v>
      </c>
      <c r="E470" s="16">
        <v>639</v>
      </c>
      <c r="F470" s="17"/>
      <c r="G470" s="17"/>
      <c r="H470" s="17"/>
      <c r="I470" s="17"/>
      <c r="J470" s="17"/>
      <c r="K470" s="17"/>
      <c r="L470" s="17"/>
      <c r="M470" s="28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5">
        <f t="shared" si="22"/>
        <v>1277.92</v>
      </c>
      <c r="Z470" s="14">
        <v>43800</v>
      </c>
      <c r="AA470" s="15">
        <f t="shared" si="23"/>
        <v>1277.92</v>
      </c>
    </row>
    <row r="471" spans="1:27" ht="12.5" x14ac:dyDescent="0.25">
      <c r="A471" s="8" t="s">
        <v>73</v>
      </c>
      <c r="B471" s="8" t="s">
        <v>74</v>
      </c>
      <c r="C471" s="8" t="str">
        <f t="shared" si="21"/>
        <v>Eileen Leask</v>
      </c>
      <c r="D471" s="16">
        <v>638.91999999999996</v>
      </c>
      <c r="E471" s="28">
        <v>852.17</v>
      </c>
      <c r="F471" s="17"/>
      <c r="G471" s="17"/>
      <c r="H471" s="17"/>
      <c r="I471" s="17"/>
      <c r="J471" s="17"/>
      <c r="K471" s="17"/>
      <c r="L471" s="17"/>
      <c r="M471" s="28"/>
      <c r="N471" s="17"/>
      <c r="O471" s="17"/>
      <c r="P471" s="17"/>
      <c r="Q471" s="17"/>
      <c r="R471" s="17"/>
      <c r="S471" s="17"/>
      <c r="T471" s="17"/>
      <c r="U471" s="17">
        <v>14.99</v>
      </c>
      <c r="V471" s="17">
        <v>19.63</v>
      </c>
      <c r="W471" s="17"/>
      <c r="X471" s="17">
        <v>2.5</v>
      </c>
      <c r="Y471" s="15">
        <f t="shared" si="22"/>
        <v>1528.21</v>
      </c>
      <c r="Z471" s="14">
        <v>43800</v>
      </c>
      <c r="AA471" s="15">
        <f t="shared" si="23"/>
        <v>1528.21</v>
      </c>
    </row>
    <row r="472" spans="1:27" ht="12.5" x14ac:dyDescent="0.25">
      <c r="A472" s="9" t="s">
        <v>75</v>
      </c>
      <c r="B472" s="9" t="s">
        <v>122</v>
      </c>
      <c r="C472" s="8" t="str">
        <f t="shared" si="21"/>
        <v>Ed Malcolm</v>
      </c>
      <c r="D472" s="16">
        <v>638.91999999999996</v>
      </c>
      <c r="E472" s="16">
        <v>1020.08</v>
      </c>
      <c r="F472" s="17">
        <v>5.4</v>
      </c>
      <c r="G472" s="17">
        <v>8.56</v>
      </c>
      <c r="H472" s="17"/>
      <c r="I472" s="17"/>
      <c r="J472" s="17"/>
      <c r="K472" s="17"/>
      <c r="L472" s="17"/>
      <c r="M472" s="28"/>
      <c r="N472" s="17"/>
      <c r="O472" s="17"/>
      <c r="P472" s="17"/>
      <c r="Q472" s="17"/>
      <c r="R472" s="17"/>
      <c r="S472" s="17"/>
      <c r="T472" s="17"/>
      <c r="U472" s="17">
        <v>14.99</v>
      </c>
      <c r="V472" s="17">
        <v>8.89</v>
      </c>
      <c r="W472" s="17"/>
      <c r="X472" s="17"/>
      <c r="Y472" s="15">
        <f t="shared" si="22"/>
        <v>1696.8400000000001</v>
      </c>
      <c r="Z472" s="14">
        <v>43800</v>
      </c>
      <c r="AA472" s="15">
        <f t="shared" si="23"/>
        <v>1696.8400000000001</v>
      </c>
    </row>
    <row r="473" spans="1:27" ht="12.5" x14ac:dyDescent="0.25">
      <c r="A473" s="9" t="s">
        <v>75</v>
      </c>
      <c r="B473" s="9" t="s">
        <v>76</v>
      </c>
      <c r="C473" s="8" t="str">
        <f t="shared" si="21"/>
        <v>Iain Malcolm</v>
      </c>
      <c r="D473" s="16">
        <v>638.91999999999996</v>
      </c>
      <c r="E473" s="16">
        <v>2343.42</v>
      </c>
      <c r="F473" s="17"/>
      <c r="G473" s="17"/>
      <c r="H473" s="17"/>
      <c r="I473" s="34"/>
      <c r="J473" s="17"/>
      <c r="K473" s="17"/>
      <c r="L473" s="17"/>
      <c r="M473" s="28"/>
      <c r="N473" s="17"/>
      <c r="O473" s="17"/>
      <c r="P473" s="17"/>
      <c r="Q473" s="34"/>
      <c r="R473" s="34">
        <v>298</v>
      </c>
      <c r="S473" s="17"/>
      <c r="T473" s="17"/>
      <c r="U473" s="17"/>
      <c r="V473" s="17">
        <v>21.76</v>
      </c>
      <c r="W473" s="17"/>
      <c r="X473" s="17"/>
      <c r="Y473" s="15">
        <f t="shared" si="22"/>
        <v>3302.1000000000004</v>
      </c>
      <c r="Z473" s="14">
        <v>43800</v>
      </c>
      <c r="AA473" s="15">
        <f t="shared" si="23"/>
        <v>3302.1000000000004</v>
      </c>
    </row>
    <row r="474" spans="1:27" ht="12.5" x14ac:dyDescent="0.25">
      <c r="A474" s="8" t="s">
        <v>77</v>
      </c>
      <c r="B474" s="8" t="s">
        <v>79</v>
      </c>
      <c r="C474" s="8" t="str">
        <f t="shared" si="21"/>
        <v>Nancy Maxwell</v>
      </c>
      <c r="D474" s="16">
        <v>638.91999999999996</v>
      </c>
      <c r="E474" s="28">
        <v>1020.08</v>
      </c>
      <c r="F474" s="17">
        <v>4.95</v>
      </c>
      <c r="G474" s="17"/>
      <c r="H474" s="17"/>
      <c r="I474" s="17"/>
      <c r="J474" s="17"/>
      <c r="K474" s="17"/>
      <c r="L474" s="17"/>
      <c r="M474" s="28"/>
      <c r="N474" s="17"/>
      <c r="O474" s="17"/>
      <c r="P474" s="17"/>
      <c r="Q474" s="17"/>
      <c r="R474" s="17"/>
      <c r="S474" s="17"/>
      <c r="T474" s="17"/>
      <c r="U474" s="17">
        <v>14.99</v>
      </c>
      <c r="V474" s="17">
        <v>19.63</v>
      </c>
      <c r="W474" s="17"/>
      <c r="X474" s="17">
        <v>2.5</v>
      </c>
      <c r="Y474" s="15">
        <f t="shared" si="22"/>
        <v>1701.0700000000002</v>
      </c>
      <c r="Z474" s="14">
        <v>43800</v>
      </c>
      <c r="AA474" s="15">
        <f t="shared" si="23"/>
        <v>1701.0700000000002</v>
      </c>
    </row>
    <row r="475" spans="1:27" ht="12.5" x14ac:dyDescent="0.25">
      <c r="A475" s="8" t="s">
        <v>77</v>
      </c>
      <c r="B475" s="8" t="s">
        <v>80</v>
      </c>
      <c r="C475" s="8" t="str">
        <f t="shared" si="21"/>
        <v>Neil Maxwell</v>
      </c>
      <c r="D475" s="16">
        <v>638.91999999999996</v>
      </c>
      <c r="E475" s="28">
        <v>639</v>
      </c>
      <c r="F475" s="17"/>
      <c r="G475" s="17"/>
      <c r="H475" s="17"/>
      <c r="I475" s="17"/>
      <c r="J475" s="17"/>
      <c r="K475" s="17"/>
      <c r="L475" s="17"/>
      <c r="M475" s="28"/>
      <c r="N475" s="17"/>
      <c r="O475" s="17"/>
      <c r="P475" s="17"/>
      <c r="Q475" s="17"/>
      <c r="R475" s="17"/>
      <c r="S475" s="17"/>
      <c r="T475" s="17"/>
      <c r="U475" s="17">
        <v>14.99</v>
      </c>
      <c r="V475" s="17">
        <v>19.63</v>
      </c>
      <c r="W475" s="17"/>
      <c r="X475" s="17"/>
      <c r="Y475" s="15">
        <f t="shared" si="22"/>
        <v>1312.5400000000002</v>
      </c>
      <c r="Z475" s="14">
        <v>43800</v>
      </c>
      <c r="AA475" s="15">
        <f t="shared" si="23"/>
        <v>1312.5400000000002</v>
      </c>
    </row>
    <row r="476" spans="1:27" ht="12.5" x14ac:dyDescent="0.25">
      <c r="A476" s="8" t="s">
        <v>81</v>
      </c>
      <c r="B476" s="8" t="s">
        <v>22</v>
      </c>
      <c r="C476" s="8" t="str">
        <f t="shared" si="21"/>
        <v>John McCabe</v>
      </c>
      <c r="D476" s="16">
        <v>638.91999999999996</v>
      </c>
      <c r="E476" s="28">
        <v>852.17</v>
      </c>
      <c r="F476" s="17"/>
      <c r="G476" s="17"/>
      <c r="H476" s="17"/>
      <c r="I476" s="17"/>
      <c r="J476" s="17"/>
      <c r="K476" s="17"/>
      <c r="L476" s="17"/>
      <c r="M476" s="28"/>
      <c r="N476" s="17"/>
      <c r="O476" s="17"/>
      <c r="P476" s="17"/>
      <c r="Q476" s="17"/>
      <c r="R476" s="17"/>
      <c r="S476" s="17"/>
      <c r="T476" s="17"/>
      <c r="U476" s="17"/>
      <c r="V476" s="17">
        <v>19.63</v>
      </c>
      <c r="W476" s="17"/>
      <c r="X476" s="17"/>
      <c r="Y476" s="15">
        <f t="shared" si="22"/>
        <v>1510.72</v>
      </c>
      <c r="Z476" s="14">
        <v>43800</v>
      </c>
      <c r="AA476" s="15">
        <f t="shared" si="23"/>
        <v>1510.72</v>
      </c>
    </row>
    <row r="477" spans="1:27" ht="12.5" x14ac:dyDescent="0.25">
      <c r="A477" s="8" t="s">
        <v>82</v>
      </c>
      <c r="B477" s="8" t="s">
        <v>83</v>
      </c>
      <c r="C477" s="8" t="str">
        <f t="shared" si="21"/>
        <v>Elizabeth McHugh</v>
      </c>
      <c r="D477" s="16">
        <v>638.91999999999996</v>
      </c>
      <c r="E477" s="28">
        <v>426</v>
      </c>
      <c r="F477" s="17"/>
      <c r="G477" s="17"/>
      <c r="H477" s="17"/>
      <c r="I477" s="17">
        <v>206.2</v>
      </c>
      <c r="J477" s="17"/>
      <c r="K477" s="17"/>
      <c r="L477" s="17"/>
      <c r="M477" s="28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5">
        <f t="shared" si="22"/>
        <v>1271.1200000000001</v>
      </c>
      <c r="Z477" s="14">
        <v>43800</v>
      </c>
      <c r="AA477" s="15">
        <f t="shared" si="23"/>
        <v>1271.1200000000001</v>
      </c>
    </row>
    <row r="478" spans="1:27" ht="12.5" x14ac:dyDescent="0.25">
      <c r="A478" s="8" t="s">
        <v>85</v>
      </c>
      <c r="B478" s="8" t="s">
        <v>86</v>
      </c>
      <c r="C478" s="8" t="str">
        <f t="shared" si="21"/>
        <v>Jeffery Milburn</v>
      </c>
      <c r="D478" s="16">
        <v>638.91999999999996</v>
      </c>
      <c r="E478" s="28">
        <v>213</v>
      </c>
      <c r="F478" s="17"/>
      <c r="G478" s="17"/>
      <c r="H478" s="17"/>
      <c r="I478" s="17"/>
      <c r="J478" s="17"/>
      <c r="K478" s="17"/>
      <c r="L478" s="17"/>
      <c r="M478" s="28"/>
      <c r="N478" s="17"/>
      <c r="O478" s="17"/>
      <c r="P478" s="17"/>
      <c r="Q478" s="17"/>
      <c r="R478" s="17"/>
      <c r="S478" s="17"/>
      <c r="T478" s="17"/>
      <c r="U478" s="17">
        <v>14.99</v>
      </c>
      <c r="V478" s="17">
        <v>0</v>
      </c>
      <c r="W478" s="17"/>
      <c r="X478" s="17"/>
      <c r="Y478" s="15">
        <f t="shared" si="22"/>
        <v>866.91</v>
      </c>
      <c r="Z478" s="14">
        <v>43800</v>
      </c>
      <c r="AA478" s="15">
        <f t="shared" si="23"/>
        <v>866.91</v>
      </c>
    </row>
    <row r="479" spans="1:27" ht="12.5" x14ac:dyDescent="0.25">
      <c r="A479" s="8" t="s">
        <v>85</v>
      </c>
      <c r="B479" s="8" t="s">
        <v>87</v>
      </c>
      <c r="C479" s="8" t="str">
        <f t="shared" si="21"/>
        <v>Paul Milburn</v>
      </c>
      <c r="D479" s="16">
        <v>638.91999999999996</v>
      </c>
      <c r="E479" s="28"/>
      <c r="F479" s="17"/>
      <c r="G479" s="17"/>
      <c r="H479" s="17"/>
      <c r="I479" s="17"/>
      <c r="J479" s="17"/>
      <c r="K479" s="17"/>
      <c r="L479" s="17"/>
      <c r="M479" s="28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5">
        <f t="shared" si="22"/>
        <v>638.91999999999996</v>
      </c>
      <c r="Z479" s="14">
        <v>43800</v>
      </c>
      <c r="AA479" s="15">
        <f t="shared" si="23"/>
        <v>638.91999999999996</v>
      </c>
    </row>
    <row r="480" spans="1:27" ht="12.5" x14ac:dyDescent="0.25">
      <c r="A480" s="9" t="s">
        <v>88</v>
      </c>
      <c r="B480" s="9" t="s">
        <v>89</v>
      </c>
      <c r="C480" s="8" t="str">
        <f t="shared" si="21"/>
        <v>Margaret Peacock</v>
      </c>
      <c r="D480" s="16">
        <v>638.91999999999996</v>
      </c>
      <c r="E480" s="16">
        <v>514.48</v>
      </c>
      <c r="F480" s="17"/>
      <c r="G480" s="17"/>
      <c r="H480" s="17"/>
      <c r="I480" s="17">
        <v>136.1</v>
      </c>
      <c r="J480" s="17"/>
      <c r="K480" s="17"/>
      <c r="L480" s="17"/>
      <c r="M480" s="28"/>
      <c r="N480" s="17"/>
      <c r="O480" s="17"/>
      <c r="P480" s="17"/>
      <c r="Q480" s="17"/>
      <c r="R480" s="17"/>
      <c r="S480" s="17"/>
      <c r="T480" s="17"/>
      <c r="U480" s="17">
        <v>14.99</v>
      </c>
      <c r="V480" s="17"/>
      <c r="W480" s="17"/>
      <c r="X480" s="17"/>
      <c r="Y480" s="15">
        <f t="shared" si="22"/>
        <v>1304.49</v>
      </c>
      <c r="Z480" s="14">
        <v>43800</v>
      </c>
      <c r="AA480" s="15">
        <f t="shared" si="23"/>
        <v>1304.49</v>
      </c>
    </row>
    <row r="481" spans="1:27" ht="12.5" x14ac:dyDescent="0.25">
      <c r="A481" s="8" t="s">
        <v>90</v>
      </c>
      <c r="B481" s="8" t="s">
        <v>53</v>
      </c>
      <c r="C481" s="8" t="str">
        <f t="shared" si="21"/>
        <v>James Perry</v>
      </c>
      <c r="D481" s="16">
        <v>638.91999999999996</v>
      </c>
      <c r="E481" s="28">
        <v>426</v>
      </c>
      <c r="F481" s="17"/>
      <c r="G481" s="17"/>
      <c r="H481" s="17"/>
      <c r="I481" s="17"/>
      <c r="J481" s="17"/>
      <c r="K481" s="17"/>
      <c r="L481" s="17"/>
      <c r="M481" s="28"/>
      <c r="N481" s="17"/>
      <c r="O481" s="17"/>
      <c r="P481" s="17"/>
      <c r="Q481" s="17"/>
      <c r="R481" s="17"/>
      <c r="S481" s="17"/>
      <c r="T481" s="17"/>
      <c r="U481" s="17"/>
      <c r="V481" s="17">
        <v>19.63</v>
      </c>
      <c r="W481" s="17"/>
      <c r="X481" s="17">
        <v>2.5</v>
      </c>
      <c r="Y481" s="15">
        <f t="shared" si="22"/>
        <v>1087.0500000000002</v>
      </c>
      <c r="Z481" s="14">
        <v>43800</v>
      </c>
      <c r="AA481" s="15">
        <f t="shared" si="23"/>
        <v>1087.0500000000002</v>
      </c>
    </row>
    <row r="482" spans="1:27" ht="12.5" x14ac:dyDescent="0.25">
      <c r="A482" s="8" t="s">
        <v>91</v>
      </c>
      <c r="B482" s="8" t="s">
        <v>92</v>
      </c>
      <c r="C482" s="8" t="str">
        <f t="shared" si="21"/>
        <v>Richard Porthouse</v>
      </c>
      <c r="D482" s="16">
        <v>638.91999999999996</v>
      </c>
      <c r="E482" s="28"/>
      <c r="F482" s="17"/>
      <c r="G482" s="17"/>
      <c r="H482" s="17"/>
      <c r="I482" s="17"/>
      <c r="J482" s="17"/>
      <c r="K482" s="17"/>
      <c r="L482" s="17"/>
      <c r="M482" s="28"/>
      <c r="N482" s="17"/>
      <c r="O482" s="17"/>
      <c r="P482" s="17"/>
      <c r="Q482" s="17"/>
      <c r="R482" s="17"/>
      <c r="S482" s="17"/>
      <c r="T482" s="17"/>
      <c r="U482" s="17"/>
      <c r="V482" s="17">
        <v>19.63</v>
      </c>
      <c r="W482" s="17"/>
      <c r="X482" s="17">
        <v>2.5</v>
      </c>
      <c r="Y482" s="15">
        <f t="shared" si="22"/>
        <v>661.05</v>
      </c>
      <c r="Z482" s="14">
        <v>43800</v>
      </c>
      <c r="AA482" s="15">
        <f t="shared" si="23"/>
        <v>661.05</v>
      </c>
    </row>
    <row r="483" spans="1:27" ht="12.5" x14ac:dyDescent="0.25">
      <c r="A483" s="8" t="s">
        <v>93</v>
      </c>
      <c r="B483" s="8" t="s">
        <v>94</v>
      </c>
      <c r="C483" s="8" t="str">
        <f t="shared" si="21"/>
        <v>Lynne Proudlock</v>
      </c>
      <c r="D483" s="16">
        <v>638.91999999999996</v>
      </c>
      <c r="E483" s="28">
        <v>504.42</v>
      </c>
      <c r="F483" s="17"/>
      <c r="G483" s="17"/>
      <c r="H483" s="17"/>
      <c r="I483" s="17"/>
      <c r="J483" s="17"/>
      <c r="K483" s="17"/>
      <c r="L483" s="17"/>
      <c r="M483" s="28"/>
      <c r="N483" s="17"/>
      <c r="O483" s="17"/>
      <c r="P483" s="17"/>
      <c r="Q483" s="17"/>
      <c r="R483" s="17"/>
      <c r="S483" s="17"/>
      <c r="T483" s="17"/>
      <c r="U483" s="17">
        <v>14.99</v>
      </c>
      <c r="V483" s="17">
        <v>19.63</v>
      </c>
      <c r="W483" s="17"/>
      <c r="X483" s="17"/>
      <c r="Y483" s="15">
        <f t="shared" si="22"/>
        <v>1177.96</v>
      </c>
      <c r="Z483" s="14">
        <v>43800</v>
      </c>
      <c r="AA483" s="15">
        <f t="shared" si="23"/>
        <v>1177.96</v>
      </c>
    </row>
    <row r="484" spans="1:27" ht="12.5" x14ac:dyDescent="0.25">
      <c r="A484" s="8" t="s">
        <v>95</v>
      </c>
      <c r="B484" s="8" t="s">
        <v>96</v>
      </c>
      <c r="C484" s="8" t="str">
        <f t="shared" si="21"/>
        <v>Olive Punchion</v>
      </c>
      <c r="D484" s="16">
        <v>638.91999999999996</v>
      </c>
      <c r="E484" s="28">
        <v>514.48</v>
      </c>
      <c r="F484" s="17"/>
      <c r="G484" s="17"/>
      <c r="H484" s="17"/>
      <c r="I484" s="17"/>
      <c r="J484" s="17"/>
      <c r="K484" s="17"/>
      <c r="L484" s="17"/>
      <c r="M484" s="28"/>
      <c r="N484" s="17"/>
      <c r="O484" s="17"/>
      <c r="P484" s="17"/>
      <c r="Q484" s="17"/>
      <c r="R484" s="17"/>
      <c r="S484" s="17"/>
      <c r="T484" s="17"/>
      <c r="U484" s="17">
        <v>14.99</v>
      </c>
      <c r="V484" s="17">
        <v>19.63</v>
      </c>
      <c r="W484" s="17"/>
      <c r="X484" s="17"/>
      <c r="Y484" s="15">
        <f t="shared" si="22"/>
        <v>1188.0200000000002</v>
      </c>
      <c r="Z484" s="14">
        <v>43800</v>
      </c>
      <c r="AA484" s="15">
        <f t="shared" si="23"/>
        <v>1188.0200000000002</v>
      </c>
    </row>
    <row r="485" spans="1:27" ht="12.5" x14ac:dyDescent="0.25">
      <c r="A485" s="9" t="s">
        <v>97</v>
      </c>
      <c r="B485" s="9" t="s">
        <v>98</v>
      </c>
      <c r="C485" s="8" t="str">
        <f t="shared" si="21"/>
        <v>Doreen Purvis</v>
      </c>
      <c r="D485" s="16">
        <v>638.91999999999996</v>
      </c>
      <c r="E485" s="16">
        <v>426</v>
      </c>
      <c r="F485" s="17"/>
      <c r="G485" s="17"/>
      <c r="H485" s="17">
        <v>61.2</v>
      </c>
      <c r="I485" s="17"/>
      <c r="J485" s="17"/>
      <c r="K485" s="17"/>
      <c r="L485" s="17"/>
      <c r="M485" s="28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>
        <v>2.5</v>
      </c>
      <c r="Y485" s="15">
        <f t="shared" si="22"/>
        <v>1128.6200000000001</v>
      </c>
      <c r="Z485" s="14">
        <v>43800</v>
      </c>
      <c r="AA485" s="15">
        <f t="shared" si="23"/>
        <v>1128.6200000000001</v>
      </c>
    </row>
    <row r="486" spans="1:27" ht="12.5" x14ac:dyDescent="0.25">
      <c r="A486" s="8" t="s">
        <v>99</v>
      </c>
      <c r="B486" s="8" t="s">
        <v>100</v>
      </c>
      <c r="C486" s="8" t="str">
        <f t="shared" si="21"/>
        <v>Keith Roberts</v>
      </c>
      <c r="D486" s="16">
        <v>638.91999999999996</v>
      </c>
      <c r="E486" s="28"/>
      <c r="F486" s="17"/>
      <c r="G486" s="17"/>
      <c r="H486" s="17"/>
      <c r="I486" s="17"/>
      <c r="J486" s="17"/>
      <c r="K486" s="17"/>
      <c r="L486" s="17"/>
      <c r="M486" s="28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5">
        <f t="shared" si="22"/>
        <v>638.91999999999996</v>
      </c>
      <c r="Z486" s="14">
        <v>43800</v>
      </c>
      <c r="AA486" s="15">
        <f t="shared" si="23"/>
        <v>638.91999999999996</v>
      </c>
    </row>
    <row r="487" spans="1:27" ht="12.5" x14ac:dyDescent="0.25">
      <c r="A487" s="8" t="s">
        <v>101</v>
      </c>
      <c r="B487" s="8" t="s">
        <v>22</v>
      </c>
      <c r="C487" s="8" t="str">
        <f t="shared" si="21"/>
        <v>John Robertson</v>
      </c>
      <c r="D487" s="16">
        <v>638.91999999999996</v>
      </c>
      <c r="E487" s="28">
        <v>213</v>
      </c>
      <c r="F487" s="17"/>
      <c r="G487" s="17"/>
      <c r="H487" s="17"/>
      <c r="I487" s="17"/>
      <c r="J487" s="17"/>
      <c r="K487" s="17"/>
      <c r="L487" s="17"/>
      <c r="M487" s="28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5">
        <f t="shared" si="22"/>
        <v>851.92</v>
      </c>
      <c r="Z487" s="14">
        <v>43800</v>
      </c>
      <c r="AA487" s="15">
        <f t="shared" si="23"/>
        <v>851.92</v>
      </c>
    </row>
    <row r="488" spans="1:27" ht="12.5" x14ac:dyDescent="0.25">
      <c r="A488" s="8" t="s">
        <v>102</v>
      </c>
      <c r="B488" s="8" t="s">
        <v>53</v>
      </c>
      <c r="C488" s="8" t="str">
        <f t="shared" si="21"/>
        <v>James Sewell</v>
      </c>
      <c r="D488" s="16">
        <v>638.91999999999996</v>
      </c>
      <c r="E488" s="28"/>
      <c r="F488" s="17"/>
      <c r="G488" s="17"/>
      <c r="H488" s="17"/>
      <c r="I488" s="17"/>
      <c r="J488" s="17"/>
      <c r="K488" s="17"/>
      <c r="L488" s="17"/>
      <c r="M488" s="28"/>
      <c r="N488" s="17"/>
      <c r="O488" s="17"/>
      <c r="P488" s="17"/>
      <c r="Q488" s="17"/>
      <c r="R488" s="17"/>
      <c r="S488" s="17"/>
      <c r="T488" s="17"/>
      <c r="U488" s="17">
        <v>14.99</v>
      </c>
      <c r="V488" s="17">
        <v>19.63</v>
      </c>
      <c r="W488" s="17"/>
      <c r="X488" s="17">
        <v>2.5</v>
      </c>
      <c r="Y488" s="15">
        <f t="shared" si="22"/>
        <v>676.04</v>
      </c>
      <c r="Z488" s="14">
        <v>43800</v>
      </c>
      <c r="AA488" s="15">
        <f t="shared" si="23"/>
        <v>676.04</v>
      </c>
    </row>
    <row r="489" spans="1:27" ht="12.5" x14ac:dyDescent="0.25">
      <c r="A489" s="9" t="s">
        <v>103</v>
      </c>
      <c r="B489" s="9" t="s">
        <v>70</v>
      </c>
      <c r="C489" s="8" t="str">
        <f t="shared" si="21"/>
        <v>Alan Smith</v>
      </c>
      <c r="D489" s="16">
        <v>638.91999999999996</v>
      </c>
      <c r="E489" s="16">
        <v>639</v>
      </c>
      <c r="F489" s="17"/>
      <c r="G489" s="17"/>
      <c r="H489" s="17"/>
      <c r="I489" s="17"/>
      <c r="J489" s="17"/>
      <c r="K489" s="17"/>
      <c r="L489" s="17"/>
      <c r="M489" s="28"/>
      <c r="N489" s="17"/>
      <c r="O489" s="17"/>
      <c r="P489" s="17"/>
      <c r="Q489" s="17"/>
      <c r="R489" s="17"/>
      <c r="S489" s="17"/>
      <c r="T489" s="17"/>
      <c r="U489" s="17">
        <v>14.99</v>
      </c>
      <c r="V489" s="17"/>
      <c r="W489" s="17"/>
      <c r="X489" s="17">
        <v>2.5</v>
      </c>
      <c r="Y489" s="15">
        <f t="shared" si="22"/>
        <v>1295.4100000000001</v>
      </c>
      <c r="Z489" s="14">
        <v>43800</v>
      </c>
      <c r="AA489" s="15">
        <f t="shared" si="23"/>
        <v>1295.4100000000001</v>
      </c>
    </row>
    <row r="490" spans="1:27" ht="12.5" x14ac:dyDescent="0.25">
      <c r="A490" s="9" t="s">
        <v>103</v>
      </c>
      <c r="B490" s="9" t="s">
        <v>104</v>
      </c>
      <c r="C490" s="8" t="str">
        <f t="shared" si="21"/>
        <v>Moira Smith</v>
      </c>
      <c r="D490" s="16">
        <v>638.91999999999996</v>
      </c>
      <c r="E490" s="16">
        <v>1020.08</v>
      </c>
      <c r="F490" s="17"/>
      <c r="G490" s="17"/>
      <c r="H490" s="17">
        <v>90.6</v>
      </c>
      <c r="I490" s="17"/>
      <c r="J490" s="17"/>
      <c r="K490" s="17"/>
      <c r="L490" s="17"/>
      <c r="M490" s="28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>
        <v>2.5</v>
      </c>
      <c r="Y490" s="15">
        <f t="shared" si="22"/>
        <v>1752.1</v>
      </c>
      <c r="Z490" s="14">
        <v>43800</v>
      </c>
      <c r="AA490" s="15">
        <f t="shared" si="23"/>
        <v>1752.1</v>
      </c>
    </row>
    <row r="491" spans="1:27" ht="12.5" x14ac:dyDescent="0.25">
      <c r="A491" s="8" t="s">
        <v>105</v>
      </c>
      <c r="B491" s="8" t="s">
        <v>107</v>
      </c>
      <c r="C491" s="8" t="str">
        <f t="shared" si="21"/>
        <v>Sheila Stephenson</v>
      </c>
      <c r="D491" s="16">
        <v>638.91999999999996</v>
      </c>
      <c r="E491" s="28">
        <v>426</v>
      </c>
      <c r="F491" s="17"/>
      <c r="G491" s="17"/>
      <c r="H491" s="17"/>
      <c r="I491" s="17"/>
      <c r="J491" s="17"/>
      <c r="K491" s="17"/>
      <c r="L491" s="17"/>
      <c r="M491" s="28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>
        <v>2.5</v>
      </c>
      <c r="Y491" s="15">
        <f t="shared" si="22"/>
        <v>1067.42</v>
      </c>
      <c r="Z491" s="14">
        <v>43800</v>
      </c>
      <c r="AA491" s="15">
        <f t="shared" si="23"/>
        <v>1067.42</v>
      </c>
    </row>
    <row r="492" spans="1:27" ht="12.5" x14ac:dyDescent="0.25">
      <c r="A492" s="8" t="s">
        <v>108</v>
      </c>
      <c r="B492" s="8" t="s">
        <v>109</v>
      </c>
      <c r="C492" s="8" t="str">
        <f t="shared" si="21"/>
        <v>Alison Strike</v>
      </c>
      <c r="D492" s="16">
        <v>638.91999999999996</v>
      </c>
      <c r="E492" s="28">
        <v>426</v>
      </c>
      <c r="F492" s="17"/>
      <c r="G492" s="17"/>
      <c r="H492" s="17"/>
      <c r="I492" s="17"/>
      <c r="J492" s="17"/>
      <c r="K492" s="17"/>
      <c r="L492" s="17"/>
      <c r="M492" s="28"/>
      <c r="N492" s="17"/>
      <c r="O492" s="17"/>
      <c r="P492" s="17"/>
      <c r="Q492" s="17"/>
      <c r="R492" s="17"/>
      <c r="S492" s="17"/>
      <c r="T492" s="17"/>
      <c r="U492" s="17"/>
      <c r="V492" s="17">
        <v>21.76</v>
      </c>
      <c r="W492" s="17"/>
      <c r="X492" s="17"/>
      <c r="Y492" s="15">
        <f t="shared" si="22"/>
        <v>1086.68</v>
      </c>
      <c r="Z492" s="14">
        <v>43800</v>
      </c>
      <c r="AA492" s="15">
        <f t="shared" si="23"/>
        <v>1086.68</v>
      </c>
    </row>
    <row r="493" spans="1:27" ht="12.5" x14ac:dyDescent="0.25">
      <c r="A493" s="8" t="s">
        <v>110</v>
      </c>
      <c r="B493" s="8" t="s">
        <v>111</v>
      </c>
      <c r="C493" s="8" t="str">
        <f t="shared" si="21"/>
        <v>Judith Taylor</v>
      </c>
      <c r="D493" s="16">
        <v>638.91999999999996</v>
      </c>
      <c r="E493" s="28">
        <v>213</v>
      </c>
      <c r="F493" s="17"/>
      <c r="G493" s="17"/>
      <c r="H493" s="17"/>
      <c r="I493" s="17"/>
      <c r="J493" s="17"/>
      <c r="K493" s="17"/>
      <c r="L493" s="17"/>
      <c r="M493" s="28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5">
        <f t="shared" si="22"/>
        <v>851.92</v>
      </c>
      <c r="Z493" s="14">
        <v>43800</v>
      </c>
      <c r="AA493" s="15">
        <f t="shared" si="23"/>
        <v>851.92</v>
      </c>
    </row>
    <row r="494" spans="1:27" ht="12.5" x14ac:dyDescent="0.25">
      <c r="A494" s="8" t="s">
        <v>112</v>
      </c>
      <c r="B494" s="8" t="s">
        <v>113</v>
      </c>
      <c r="C494" s="8" t="str">
        <f t="shared" si="21"/>
        <v>Glen Thompson</v>
      </c>
      <c r="D494" s="16">
        <v>638.91999999999996</v>
      </c>
      <c r="E494" s="28"/>
      <c r="F494" s="17"/>
      <c r="G494" s="17"/>
      <c r="H494" s="17"/>
      <c r="I494" s="17"/>
      <c r="J494" s="17"/>
      <c r="K494" s="17"/>
      <c r="L494" s="17"/>
      <c r="M494" s="28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5">
        <f t="shared" si="22"/>
        <v>638.91999999999996</v>
      </c>
      <c r="Z494" s="14">
        <v>43800</v>
      </c>
      <c r="AA494" s="15">
        <f t="shared" si="23"/>
        <v>638.91999999999996</v>
      </c>
    </row>
    <row r="495" spans="1:27" ht="12.5" x14ac:dyDescent="0.25">
      <c r="A495" s="8" t="s">
        <v>114</v>
      </c>
      <c r="B495" s="8" t="s">
        <v>115</v>
      </c>
      <c r="C495" s="8" t="str">
        <f t="shared" si="21"/>
        <v>Susan Traynor</v>
      </c>
      <c r="D495" s="16">
        <v>638.91999999999996</v>
      </c>
      <c r="E495" s="28">
        <v>426</v>
      </c>
      <c r="F495" s="17"/>
      <c r="G495" s="17"/>
      <c r="H495" s="17"/>
      <c r="I495" s="17"/>
      <c r="J495" s="17"/>
      <c r="K495" s="17"/>
      <c r="L495" s="17"/>
      <c r="M495" s="28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5">
        <f t="shared" si="22"/>
        <v>1064.92</v>
      </c>
      <c r="Z495" s="14">
        <v>43800</v>
      </c>
      <c r="AA495" s="15">
        <f t="shared" si="23"/>
        <v>1064.92</v>
      </c>
    </row>
    <row r="496" spans="1:27" ht="12.5" x14ac:dyDescent="0.25">
      <c r="A496" s="8" t="s">
        <v>116</v>
      </c>
      <c r="B496" s="8" t="s">
        <v>63</v>
      </c>
      <c r="C496" s="8" t="str">
        <f t="shared" si="21"/>
        <v>Anne Walsh</v>
      </c>
      <c r="D496" s="16">
        <v>638.91999999999996</v>
      </c>
      <c r="E496" s="28">
        <v>639</v>
      </c>
      <c r="F496" s="17"/>
      <c r="G496" s="17"/>
      <c r="H496" s="17"/>
      <c r="I496" s="17"/>
      <c r="J496" s="17"/>
      <c r="K496" s="17"/>
      <c r="L496" s="17"/>
      <c r="M496" s="28"/>
      <c r="N496" s="17"/>
      <c r="O496" s="17"/>
      <c r="P496" s="17"/>
      <c r="Q496" s="17"/>
      <c r="R496" s="17"/>
      <c r="S496" s="17"/>
      <c r="T496" s="17"/>
      <c r="U496" s="17">
        <v>14.99</v>
      </c>
      <c r="V496" s="17">
        <v>19.63</v>
      </c>
      <c r="W496" s="17"/>
      <c r="X496" s="17">
        <v>2.5</v>
      </c>
      <c r="Y496" s="15">
        <f t="shared" si="22"/>
        <v>1315.0400000000002</v>
      </c>
      <c r="Z496" s="14">
        <v>43800</v>
      </c>
      <c r="AA496" s="15">
        <f t="shared" si="23"/>
        <v>1315.0400000000002</v>
      </c>
    </row>
    <row r="497" spans="1:27" ht="12.5" x14ac:dyDescent="0.25">
      <c r="A497" s="9" t="s">
        <v>116</v>
      </c>
      <c r="B497" s="9" t="s">
        <v>117</v>
      </c>
      <c r="C497" s="8" t="str">
        <f t="shared" si="21"/>
        <v>Mark Walsh</v>
      </c>
      <c r="D497" s="16">
        <v>638.91999999999996</v>
      </c>
      <c r="E497" s="16">
        <v>1020.08</v>
      </c>
      <c r="F497" s="17"/>
      <c r="G497" s="17"/>
      <c r="H497" s="17"/>
      <c r="I497" s="17"/>
      <c r="J497" s="17"/>
      <c r="K497" s="17"/>
      <c r="L497" s="17"/>
      <c r="M497" s="28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5">
        <f t="shared" si="22"/>
        <v>1659</v>
      </c>
      <c r="Z497" s="14">
        <v>43800</v>
      </c>
      <c r="AA497" s="15">
        <f t="shared" si="23"/>
        <v>1659</v>
      </c>
    </row>
    <row r="498" spans="1:27" ht="12.5" x14ac:dyDescent="0.25">
      <c r="A498" s="8" t="s">
        <v>118</v>
      </c>
      <c r="B498" s="8" t="s">
        <v>119</v>
      </c>
      <c r="C498" s="8" t="str">
        <f t="shared" si="21"/>
        <v>Joyce Welsh</v>
      </c>
      <c r="D498" s="16">
        <v>638.91999999999996</v>
      </c>
      <c r="E498" s="28">
        <v>426</v>
      </c>
      <c r="F498" s="17"/>
      <c r="G498" s="17"/>
      <c r="H498" s="17">
        <v>6.4</v>
      </c>
      <c r="I498" s="17"/>
      <c r="J498" s="17"/>
      <c r="K498" s="17"/>
      <c r="L498" s="17"/>
      <c r="M498" s="28"/>
      <c r="N498" s="17"/>
      <c r="O498" s="17"/>
      <c r="P498" s="17"/>
      <c r="Q498" s="17"/>
      <c r="R498" s="17"/>
      <c r="S498" s="17"/>
      <c r="T498" s="17"/>
      <c r="U498" s="17">
        <v>14.99</v>
      </c>
      <c r="V498" s="17"/>
      <c r="W498" s="17"/>
      <c r="X498" s="17"/>
      <c r="Y498" s="15">
        <f t="shared" si="22"/>
        <v>1086.3100000000002</v>
      </c>
      <c r="Z498" s="14">
        <v>43800</v>
      </c>
      <c r="AA498" s="15">
        <f t="shared" si="23"/>
        <v>1086.3100000000002</v>
      </c>
    </row>
    <row r="499" spans="1:27" ht="12.5" x14ac:dyDescent="0.25">
      <c r="A499" s="8" t="s">
        <v>120</v>
      </c>
      <c r="B499" s="8" t="s">
        <v>121</v>
      </c>
      <c r="C499" s="8" t="str">
        <f t="shared" si="21"/>
        <v>Joseph West</v>
      </c>
      <c r="D499" s="16">
        <v>638.91999999999996</v>
      </c>
      <c r="E499" s="28">
        <v>213</v>
      </c>
      <c r="F499" s="17"/>
      <c r="G499" s="17"/>
      <c r="H499" s="17"/>
      <c r="I499" s="17"/>
      <c r="J499" s="17"/>
      <c r="K499" s="17"/>
      <c r="L499" s="17"/>
      <c r="M499" s="28"/>
      <c r="N499" s="17"/>
      <c r="O499" s="17"/>
      <c r="P499" s="17"/>
      <c r="Q499" s="17"/>
      <c r="R499" s="17"/>
      <c r="S499" s="17"/>
      <c r="T499" s="17"/>
      <c r="U499" s="17"/>
      <c r="V499" s="17">
        <v>19.63</v>
      </c>
      <c r="W499" s="17"/>
      <c r="X499" s="17"/>
      <c r="Y499" s="15">
        <f t="shared" si="22"/>
        <v>871.55</v>
      </c>
      <c r="Z499" s="14">
        <v>43800</v>
      </c>
      <c r="AA499" s="15">
        <f t="shared" si="23"/>
        <v>871.55</v>
      </c>
    </row>
    <row r="500" spans="1:27" ht="12.5" x14ac:dyDescent="0.25">
      <c r="A500" s="8" t="s">
        <v>19</v>
      </c>
      <c r="B500" s="8" t="s">
        <v>20</v>
      </c>
      <c r="C500" s="8" t="str">
        <f t="shared" si="21"/>
        <v>Joe Amar</v>
      </c>
      <c r="D500" s="16">
        <v>638.91999999999996</v>
      </c>
      <c r="E500" s="28">
        <v>426</v>
      </c>
      <c r="F500" s="17"/>
      <c r="G500" s="17"/>
      <c r="H500" s="17"/>
      <c r="I500" s="17"/>
      <c r="J500" s="17"/>
      <c r="K500" s="17"/>
      <c r="L500" s="17"/>
      <c r="M500" s="28"/>
      <c r="N500" s="17"/>
      <c r="O500" s="17"/>
      <c r="P500" s="17"/>
      <c r="Q500" s="17"/>
      <c r="R500" s="17"/>
      <c r="S500" s="17"/>
      <c r="T500" s="17"/>
      <c r="U500" s="17"/>
      <c r="V500" s="21"/>
      <c r="W500" s="17"/>
      <c r="X500" s="17"/>
      <c r="Y500" s="15">
        <f t="shared" si="22"/>
        <v>1064.92</v>
      </c>
      <c r="Z500" s="13">
        <v>43831</v>
      </c>
      <c r="AA500" s="15">
        <f t="shared" si="23"/>
        <v>1064.92</v>
      </c>
    </row>
    <row r="501" spans="1:27" ht="12.5" x14ac:dyDescent="0.25">
      <c r="A501" s="8" t="s">
        <v>21</v>
      </c>
      <c r="B501" s="8" t="s">
        <v>22</v>
      </c>
      <c r="C501" s="8" t="str">
        <f t="shared" si="21"/>
        <v>John Anglin</v>
      </c>
      <c r="D501" s="16">
        <v>638.91999999999996</v>
      </c>
      <c r="E501" s="28">
        <v>1020.08</v>
      </c>
      <c r="F501" s="17"/>
      <c r="G501" s="17"/>
      <c r="H501" s="17"/>
      <c r="I501" s="17"/>
      <c r="J501" s="17"/>
      <c r="K501" s="17"/>
      <c r="L501" s="17"/>
      <c r="M501" s="28"/>
      <c r="N501" s="17"/>
      <c r="O501" s="17"/>
      <c r="P501" s="17"/>
      <c r="Q501" s="17"/>
      <c r="R501" s="17"/>
      <c r="S501" s="17"/>
      <c r="T501" s="17"/>
      <c r="U501" s="17"/>
      <c r="V501" s="23"/>
      <c r="W501" s="17"/>
      <c r="X501" s="17"/>
      <c r="Y501" s="15">
        <f t="shared" si="22"/>
        <v>1659</v>
      </c>
      <c r="Z501" s="13">
        <v>43831</v>
      </c>
      <c r="AA501" s="15">
        <f t="shared" si="23"/>
        <v>1659</v>
      </c>
    </row>
    <row r="502" spans="1:27" ht="12.5" x14ac:dyDescent="0.25">
      <c r="A502" s="8" t="s">
        <v>23</v>
      </c>
      <c r="B502" s="8" t="s">
        <v>24</v>
      </c>
      <c r="C502" s="8" t="str">
        <f t="shared" si="21"/>
        <v>Joan Atkinson</v>
      </c>
      <c r="D502" s="16">
        <v>638.91999999999996</v>
      </c>
      <c r="E502" s="28">
        <v>1020.08</v>
      </c>
      <c r="F502" s="17">
        <v>19.8</v>
      </c>
      <c r="G502" s="17"/>
      <c r="H502" s="17"/>
      <c r="I502" s="17"/>
      <c r="J502" s="17"/>
      <c r="K502" s="17"/>
      <c r="L502" s="17"/>
      <c r="M502" s="28"/>
      <c r="N502" s="17"/>
      <c r="O502" s="17"/>
      <c r="P502" s="17"/>
      <c r="Q502" s="17"/>
      <c r="R502" s="17"/>
      <c r="S502" s="17"/>
      <c r="T502" s="17"/>
      <c r="U502" s="25"/>
      <c r="V502" s="17">
        <v>21.76</v>
      </c>
      <c r="W502" s="17"/>
      <c r="X502" s="17">
        <v>2.5</v>
      </c>
      <c r="Y502" s="15">
        <f t="shared" si="22"/>
        <v>1703.06</v>
      </c>
      <c r="Z502" s="13">
        <v>43831</v>
      </c>
      <c r="AA502" s="15">
        <f t="shared" si="23"/>
        <v>1703.06</v>
      </c>
    </row>
    <row r="503" spans="1:27" ht="12.5" x14ac:dyDescent="0.25">
      <c r="A503" s="8" t="s">
        <v>25</v>
      </c>
      <c r="B503" s="8" t="s">
        <v>26</v>
      </c>
      <c r="C503" s="8" t="str">
        <f t="shared" si="21"/>
        <v>Joanne Bell</v>
      </c>
      <c r="D503" s="16">
        <v>638.91999999999996</v>
      </c>
      <c r="E503" s="28">
        <v>213</v>
      </c>
      <c r="F503" s="17"/>
      <c r="G503" s="17"/>
      <c r="H503" s="17"/>
      <c r="I503" s="17"/>
      <c r="J503" s="17"/>
      <c r="K503" s="17"/>
      <c r="L503" s="17"/>
      <c r="M503" s="28"/>
      <c r="N503" s="17"/>
      <c r="O503" s="17"/>
      <c r="P503" s="17"/>
      <c r="Q503" s="17"/>
      <c r="R503" s="17"/>
      <c r="S503" s="17"/>
      <c r="T503" s="17"/>
      <c r="U503" s="25">
        <v>14.99</v>
      </c>
      <c r="V503" s="17">
        <v>19.63</v>
      </c>
      <c r="W503" s="17"/>
      <c r="X503" s="17"/>
      <c r="Y503" s="15">
        <f t="shared" si="22"/>
        <v>886.54</v>
      </c>
      <c r="Z503" s="13">
        <v>43831</v>
      </c>
      <c r="AA503" s="15">
        <f t="shared" si="23"/>
        <v>886.54</v>
      </c>
    </row>
    <row r="504" spans="1:27" ht="12.5" x14ac:dyDescent="0.25">
      <c r="A504" s="8" t="s">
        <v>27</v>
      </c>
      <c r="B504" s="8" t="s">
        <v>28</v>
      </c>
      <c r="C504" s="8" t="str">
        <f t="shared" si="21"/>
        <v>Peter Boyack</v>
      </c>
      <c r="D504" s="16">
        <v>638.91999999999996</v>
      </c>
      <c r="E504" s="28">
        <v>213</v>
      </c>
      <c r="F504" s="17"/>
      <c r="G504" s="17"/>
      <c r="H504" s="17">
        <v>11.4</v>
      </c>
      <c r="I504" s="17"/>
      <c r="J504" s="17"/>
      <c r="K504" s="17"/>
      <c r="L504" s="17"/>
      <c r="M504" s="28"/>
      <c r="N504" s="17"/>
      <c r="O504" s="17"/>
      <c r="P504" s="17"/>
      <c r="Q504" s="17"/>
      <c r="R504" s="17"/>
      <c r="S504" s="17"/>
      <c r="T504" s="17"/>
      <c r="U504" s="25">
        <v>14.99</v>
      </c>
      <c r="V504" s="17">
        <v>21.76</v>
      </c>
      <c r="W504" s="17"/>
      <c r="X504" s="17">
        <v>2.5</v>
      </c>
      <c r="Y504" s="15">
        <f t="shared" si="22"/>
        <v>902.56999999999994</v>
      </c>
      <c r="Z504" s="13">
        <v>43831</v>
      </c>
      <c r="AA504" s="15">
        <f t="shared" si="23"/>
        <v>902.56999999999994</v>
      </c>
    </row>
    <row r="505" spans="1:27" ht="12.5" x14ac:dyDescent="0.25">
      <c r="A505" s="8" t="s">
        <v>29</v>
      </c>
      <c r="B505" s="8" t="s">
        <v>30</v>
      </c>
      <c r="C505" s="8" t="str">
        <f t="shared" si="21"/>
        <v>William Brady</v>
      </c>
      <c r="D505" s="16">
        <v>638.91999999999996</v>
      </c>
      <c r="E505" s="28">
        <v>639</v>
      </c>
      <c r="F505" s="17"/>
      <c r="G505" s="17"/>
      <c r="H505" s="17"/>
      <c r="I505" s="17"/>
      <c r="J505" s="17"/>
      <c r="K505" s="17"/>
      <c r="L505" s="17"/>
      <c r="M505" s="28"/>
      <c r="N505" s="17"/>
      <c r="O505" s="17"/>
      <c r="P505" s="17"/>
      <c r="Q505" s="17"/>
      <c r="R505" s="17"/>
      <c r="S505" s="17"/>
      <c r="T505" s="17"/>
      <c r="U505" s="25"/>
      <c r="V505" s="17">
        <v>19.63</v>
      </c>
      <c r="W505" s="17"/>
      <c r="X505" s="17">
        <v>2.5</v>
      </c>
      <c r="Y505" s="15">
        <f t="shared" si="22"/>
        <v>1300.0500000000002</v>
      </c>
      <c r="Z505" s="13">
        <v>43831</v>
      </c>
      <c r="AA505" s="15">
        <f t="shared" si="23"/>
        <v>1300.0500000000002</v>
      </c>
    </row>
    <row r="506" spans="1:27" ht="12.5" x14ac:dyDescent="0.25">
      <c r="A506" s="8" t="s">
        <v>31</v>
      </c>
      <c r="B506" s="8" t="s">
        <v>32</v>
      </c>
      <c r="C506" s="8" t="str">
        <f t="shared" si="21"/>
        <v>Jane Carter</v>
      </c>
      <c r="D506" s="16">
        <v>638.91999999999996</v>
      </c>
      <c r="E506" s="28"/>
      <c r="F506" s="17"/>
      <c r="G506" s="17"/>
      <c r="H506" s="17"/>
      <c r="I506" s="17"/>
      <c r="J506" s="17"/>
      <c r="K506" s="17"/>
      <c r="L506" s="17"/>
      <c r="M506" s="28"/>
      <c r="N506" s="17"/>
      <c r="O506" s="17"/>
      <c r="P506" s="17"/>
      <c r="Q506" s="17"/>
      <c r="R506" s="17"/>
      <c r="S506" s="17"/>
      <c r="T506" s="17"/>
      <c r="U506" s="17"/>
      <c r="V506" s="21"/>
      <c r="W506" s="17"/>
      <c r="X506" s="17"/>
      <c r="Y506" s="15">
        <f t="shared" si="22"/>
        <v>638.91999999999996</v>
      </c>
      <c r="Z506" s="13">
        <v>43831</v>
      </c>
      <c r="AA506" s="15">
        <f t="shared" si="23"/>
        <v>638.91999999999996</v>
      </c>
    </row>
    <row r="507" spans="1:27" ht="12.5" x14ac:dyDescent="0.25">
      <c r="A507" s="8" t="s">
        <v>37</v>
      </c>
      <c r="B507" s="8" t="s">
        <v>38</v>
      </c>
      <c r="C507" s="8" t="str">
        <f t="shared" si="21"/>
        <v>Stephen Dean</v>
      </c>
      <c r="D507" s="16">
        <v>638.91999999999996</v>
      </c>
      <c r="E507" s="28">
        <v>213</v>
      </c>
      <c r="F507" s="17"/>
      <c r="G507" s="17"/>
      <c r="H507" s="17"/>
      <c r="I507" s="17"/>
      <c r="J507" s="17"/>
      <c r="K507" s="17"/>
      <c r="L507" s="17"/>
      <c r="M507" s="28"/>
      <c r="N507" s="17"/>
      <c r="O507" s="17"/>
      <c r="P507" s="17"/>
      <c r="Q507" s="17"/>
      <c r="R507" s="17"/>
      <c r="S507" s="17"/>
      <c r="T507" s="17"/>
      <c r="U507" s="17"/>
      <c r="V507" s="23"/>
      <c r="W507" s="17"/>
      <c r="X507" s="17"/>
      <c r="Y507" s="15">
        <f t="shared" si="22"/>
        <v>851.92</v>
      </c>
      <c r="Z507" s="13">
        <v>43831</v>
      </c>
      <c r="AA507" s="15">
        <f t="shared" si="23"/>
        <v>851.92</v>
      </c>
    </row>
    <row r="508" spans="1:27" ht="12.5" x14ac:dyDescent="0.25">
      <c r="A508" s="8" t="s">
        <v>39</v>
      </c>
      <c r="B508" s="8" t="s">
        <v>40</v>
      </c>
      <c r="C508" s="8" t="str">
        <f t="shared" si="21"/>
        <v>Norman Dick</v>
      </c>
      <c r="D508" s="16">
        <v>638.91999999999996</v>
      </c>
      <c r="E508" s="28"/>
      <c r="F508" s="17"/>
      <c r="G508" s="17"/>
      <c r="H508" s="17">
        <v>66.599999999999994</v>
      </c>
      <c r="I508" s="17"/>
      <c r="J508" s="17"/>
      <c r="K508" s="17"/>
      <c r="L508" s="17"/>
      <c r="M508" s="28"/>
      <c r="N508" s="17"/>
      <c r="O508" s="17"/>
      <c r="P508" s="17"/>
      <c r="Q508" s="17"/>
      <c r="R508" s="17"/>
      <c r="S508" s="17"/>
      <c r="T508" s="17"/>
      <c r="U508" s="25">
        <v>14.99</v>
      </c>
      <c r="V508" s="17">
        <v>19.63</v>
      </c>
      <c r="W508" s="17"/>
      <c r="X508" s="17">
        <v>2.5</v>
      </c>
      <c r="Y508" s="15">
        <f t="shared" si="22"/>
        <v>742.64</v>
      </c>
      <c r="Z508" s="13">
        <v>43831</v>
      </c>
      <c r="AA508" s="15">
        <f t="shared" si="23"/>
        <v>742.64</v>
      </c>
    </row>
    <row r="509" spans="1:27" ht="12.5" x14ac:dyDescent="0.25">
      <c r="A509" s="8" t="s">
        <v>41</v>
      </c>
      <c r="B509" s="8" t="s">
        <v>42</v>
      </c>
      <c r="C509" s="8" t="str">
        <f t="shared" si="21"/>
        <v>Robert Dix</v>
      </c>
      <c r="D509" s="16">
        <v>638.91999999999996</v>
      </c>
      <c r="E509" s="28">
        <v>852.17</v>
      </c>
      <c r="F509" s="17"/>
      <c r="G509" s="17"/>
      <c r="H509" s="17"/>
      <c r="I509" s="17"/>
      <c r="J509" s="17"/>
      <c r="K509" s="17"/>
      <c r="L509" s="17"/>
      <c r="M509" s="28"/>
      <c r="N509" s="17"/>
      <c r="O509" s="17"/>
      <c r="P509" s="17"/>
      <c r="Q509" s="17"/>
      <c r="R509" s="17"/>
      <c r="S509" s="17"/>
      <c r="T509" s="17"/>
      <c r="U509" s="25"/>
      <c r="V509" s="17">
        <v>19.63</v>
      </c>
      <c r="W509" s="17"/>
      <c r="X509" s="17">
        <v>3.04</v>
      </c>
      <c r="Y509" s="15">
        <f t="shared" si="22"/>
        <v>1513.76</v>
      </c>
      <c r="Z509" s="13">
        <v>43831</v>
      </c>
      <c r="AA509" s="15">
        <f t="shared" si="23"/>
        <v>1513.76</v>
      </c>
    </row>
    <row r="510" spans="1:27" ht="12.5" x14ac:dyDescent="0.25">
      <c r="A510" s="8" t="s">
        <v>43</v>
      </c>
      <c r="B510" s="8" t="s">
        <v>44</v>
      </c>
      <c r="C510" s="8" t="str">
        <f t="shared" si="21"/>
        <v>Tracey Dixon</v>
      </c>
      <c r="D510" s="16">
        <v>638.91999999999996</v>
      </c>
      <c r="E510" s="28">
        <v>1491.17</v>
      </c>
      <c r="F510" s="17"/>
      <c r="G510" s="17"/>
      <c r="H510" s="17">
        <v>58.2</v>
      </c>
      <c r="I510" s="17">
        <v>0</v>
      </c>
      <c r="J510" s="17">
        <v>223.78</v>
      </c>
      <c r="K510" s="17"/>
      <c r="L510" s="17">
        <v>91.8</v>
      </c>
      <c r="M510" s="28"/>
      <c r="N510" s="17"/>
      <c r="O510" s="17"/>
      <c r="P510" s="17"/>
      <c r="Q510" s="17"/>
      <c r="R510" s="17">
        <v>0</v>
      </c>
      <c r="S510" s="17"/>
      <c r="T510" s="17"/>
      <c r="U510" s="25">
        <v>14.99</v>
      </c>
      <c r="V510" s="17">
        <v>19.63</v>
      </c>
      <c r="W510" s="17"/>
      <c r="X510" s="17"/>
      <c r="Y510" s="15">
        <f t="shared" si="22"/>
        <v>2538.4900000000002</v>
      </c>
      <c r="Z510" s="13">
        <v>43831</v>
      </c>
      <c r="AA510" s="15">
        <f t="shared" si="23"/>
        <v>2538.4900000000002</v>
      </c>
    </row>
    <row r="511" spans="1:27" ht="12.5" x14ac:dyDescent="0.25">
      <c r="A511" s="8" t="s">
        <v>45</v>
      </c>
      <c r="B511" s="8" t="s">
        <v>46</v>
      </c>
      <c r="C511" s="8" t="str">
        <f t="shared" si="21"/>
        <v>Alexander Donaldson</v>
      </c>
      <c r="D511" s="16">
        <v>638.91999999999996</v>
      </c>
      <c r="E511" s="28">
        <v>514.48</v>
      </c>
      <c r="F511" s="17"/>
      <c r="G511" s="17"/>
      <c r="H511" s="17"/>
      <c r="I511" s="17"/>
      <c r="J511" s="17"/>
      <c r="K511" s="17"/>
      <c r="L511" s="17"/>
      <c r="M511" s="28"/>
      <c r="N511" s="17"/>
      <c r="O511" s="17"/>
      <c r="P511" s="17"/>
      <c r="Q511" s="17"/>
      <c r="R511" s="17"/>
      <c r="S511" s="17"/>
      <c r="T511" s="17"/>
      <c r="U511" s="25">
        <v>14.99</v>
      </c>
      <c r="V511" s="17">
        <v>21.76</v>
      </c>
      <c r="W511" s="17"/>
      <c r="X511" s="17">
        <v>2.5</v>
      </c>
      <c r="Y511" s="15">
        <f t="shared" si="22"/>
        <v>1192.6500000000001</v>
      </c>
      <c r="Z511" s="13">
        <v>43831</v>
      </c>
      <c r="AA511" s="15">
        <f t="shared" si="23"/>
        <v>1192.6500000000001</v>
      </c>
    </row>
    <row r="512" spans="1:27" ht="12.5" x14ac:dyDescent="0.25">
      <c r="A512" s="8" t="s">
        <v>47</v>
      </c>
      <c r="B512" s="8" t="s">
        <v>48</v>
      </c>
      <c r="C512" s="8" t="str">
        <f t="shared" si="21"/>
        <v>Sarah Duncan</v>
      </c>
      <c r="D512" s="16">
        <v>638.91999999999996</v>
      </c>
      <c r="E512" s="28">
        <v>426</v>
      </c>
      <c r="F512" s="17"/>
      <c r="G512" s="17"/>
      <c r="H512" s="17"/>
      <c r="I512" s="17"/>
      <c r="J512" s="17"/>
      <c r="K512" s="17"/>
      <c r="L512" s="17"/>
      <c r="M512" s="28"/>
      <c r="N512" s="17"/>
      <c r="O512" s="17"/>
      <c r="P512" s="17"/>
      <c r="Q512" s="17"/>
      <c r="R512" s="17"/>
      <c r="S512" s="17"/>
      <c r="T512" s="17"/>
      <c r="U512" s="17"/>
      <c r="V512" s="21"/>
      <c r="W512" s="17"/>
      <c r="X512" s="17"/>
      <c r="Y512" s="15">
        <f t="shared" si="22"/>
        <v>1064.92</v>
      </c>
      <c r="Z512" s="13">
        <v>43831</v>
      </c>
      <c r="AA512" s="15">
        <f t="shared" si="23"/>
        <v>1064.92</v>
      </c>
    </row>
    <row r="513" spans="1:27" ht="12.5" x14ac:dyDescent="0.25">
      <c r="A513" s="8" t="s">
        <v>49</v>
      </c>
      <c r="B513" s="8" t="s">
        <v>50</v>
      </c>
      <c r="C513" s="8" t="str">
        <f t="shared" si="21"/>
        <v>Adam Ellison</v>
      </c>
      <c r="D513" s="16">
        <v>638.91999999999996</v>
      </c>
      <c r="E513" s="28">
        <v>426</v>
      </c>
      <c r="F513" s="17"/>
      <c r="G513" s="17"/>
      <c r="H513" s="17"/>
      <c r="I513" s="17"/>
      <c r="J513" s="17"/>
      <c r="K513" s="17"/>
      <c r="L513" s="17"/>
      <c r="M513" s="28"/>
      <c r="N513" s="17"/>
      <c r="O513" s="17"/>
      <c r="P513" s="17"/>
      <c r="Q513" s="17"/>
      <c r="R513" s="17"/>
      <c r="S513" s="17"/>
      <c r="T513" s="17"/>
      <c r="U513" s="17"/>
      <c r="V513" s="23"/>
      <c r="W513" s="17"/>
      <c r="X513" s="17"/>
      <c r="Y513" s="15">
        <f t="shared" si="22"/>
        <v>1064.92</v>
      </c>
      <c r="Z513" s="13">
        <v>43831</v>
      </c>
      <c r="AA513" s="15">
        <f t="shared" si="23"/>
        <v>1064.92</v>
      </c>
    </row>
    <row r="514" spans="1:27" ht="12.5" x14ac:dyDescent="0.25">
      <c r="A514" s="9" t="s">
        <v>51</v>
      </c>
      <c r="B514" s="9" t="s">
        <v>123</v>
      </c>
      <c r="C514" s="8" t="str">
        <f t="shared" si="21"/>
        <v>Wilf Flynn</v>
      </c>
      <c r="D514" s="16">
        <v>638.91999999999996</v>
      </c>
      <c r="E514" s="16">
        <v>514.48</v>
      </c>
      <c r="F514" s="17"/>
      <c r="G514" s="17">
        <f>+F515</f>
        <v>0</v>
      </c>
      <c r="H514" s="17">
        <v>0</v>
      </c>
      <c r="I514" s="17"/>
      <c r="J514" s="17"/>
      <c r="K514" s="17"/>
      <c r="L514" s="17"/>
      <c r="M514" s="28"/>
      <c r="N514" s="17"/>
      <c r="O514" s="17"/>
      <c r="P514" s="17"/>
      <c r="Q514" s="17"/>
      <c r="R514" s="17"/>
      <c r="S514" s="17"/>
      <c r="T514" s="17"/>
      <c r="U514" s="25"/>
      <c r="V514" s="17">
        <v>19.63</v>
      </c>
      <c r="W514" s="17"/>
      <c r="X514" s="17"/>
      <c r="Y514" s="15">
        <f t="shared" si="22"/>
        <v>1173.0300000000002</v>
      </c>
      <c r="Z514" s="13">
        <v>43831</v>
      </c>
      <c r="AA514" s="15">
        <f t="shared" si="23"/>
        <v>1173.0300000000002</v>
      </c>
    </row>
    <row r="515" spans="1:27" ht="12.5" x14ac:dyDescent="0.25">
      <c r="A515" s="8" t="s">
        <v>52</v>
      </c>
      <c r="B515" s="8" t="s">
        <v>53</v>
      </c>
      <c r="C515" s="8" t="str">
        <f t="shared" ref="C515:C578" si="24">CONCATENATE(B515," ",A515)</f>
        <v>James Foreman</v>
      </c>
      <c r="D515" s="16">
        <v>638.91999999999996</v>
      </c>
      <c r="E515" s="28">
        <v>639</v>
      </c>
      <c r="F515" s="17"/>
      <c r="G515" s="17"/>
      <c r="H515" s="17">
        <v>19</v>
      </c>
      <c r="I515" s="17">
        <v>122.91</v>
      </c>
      <c r="J515" s="17"/>
      <c r="K515" s="17"/>
      <c r="L515" s="17"/>
      <c r="M515" s="28"/>
      <c r="N515" s="17"/>
      <c r="O515" s="17"/>
      <c r="P515" s="17"/>
      <c r="Q515" s="17"/>
      <c r="R515" s="17"/>
      <c r="S515" s="17"/>
      <c r="T515" s="17"/>
      <c r="U515" s="25"/>
      <c r="V515" s="17">
        <v>19.63</v>
      </c>
      <c r="W515" s="17"/>
      <c r="X515" s="17">
        <v>2.5</v>
      </c>
      <c r="Y515" s="15">
        <f t="shared" ref="Y515:Y578" si="25">SUM(A515:X515)</f>
        <v>1441.9600000000003</v>
      </c>
      <c r="Z515" s="13">
        <v>43831</v>
      </c>
      <c r="AA515" s="15">
        <f t="shared" ref="AA515:AA578" si="26">SUM(D515:X515)</f>
        <v>1441.9600000000003</v>
      </c>
    </row>
    <row r="516" spans="1:27" ht="12.5" x14ac:dyDescent="0.25">
      <c r="A516" s="8" t="s">
        <v>54</v>
      </c>
      <c r="B516" s="8" t="s">
        <v>55</v>
      </c>
      <c r="C516" s="8" t="str">
        <f t="shared" si="24"/>
        <v>David Francis</v>
      </c>
      <c r="D516" s="16">
        <v>638.91999999999996</v>
      </c>
      <c r="E516" s="28"/>
      <c r="F516" s="17"/>
      <c r="G516" s="17"/>
      <c r="H516" s="17"/>
      <c r="I516" s="17"/>
      <c r="J516" s="17"/>
      <c r="K516" s="17"/>
      <c r="L516" s="17"/>
      <c r="M516" s="28"/>
      <c r="N516" s="17"/>
      <c r="O516" s="17"/>
      <c r="P516" s="17"/>
      <c r="Q516" s="17"/>
      <c r="R516" s="17"/>
      <c r="S516" s="17"/>
      <c r="T516" s="17"/>
      <c r="U516" s="17"/>
      <c r="V516" s="26"/>
      <c r="W516" s="17"/>
      <c r="X516" s="17"/>
      <c r="Y516" s="15">
        <f t="shared" si="25"/>
        <v>638.91999999999996</v>
      </c>
      <c r="Z516" s="13">
        <v>43831</v>
      </c>
      <c r="AA516" s="15">
        <f t="shared" si="26"/>
        <v>638.91999999999996</v>
      </c>
    </row>
    <row r="517" spans="1:27" ht="12.5" x14ac:dyDescent="0.25">
      <c r="A517" s="8" t="s">
        <v>56</v>
      </c>
      <c r="B517" s="8" t="s">
        <v>57</v>
      </c>
      <c r="C517" s="8" t="str">
        <f t="shared" si="24"/>
        <v>Ernest Gibson</v>
      </c>
      <c r="D517" s="16">
        <v>638.91999999999996</v>
      </c>
      <c r="E517" s="28">
        <v>852.17</v>
      </c>
      <c r="F517" s="17"/>
      <c r="G517" s="17"/>
      <c r="H517" s="17">
        <v>58</v>
      </c>
      <c r="I517" s="17"/>
      <c r="J517" s="17"/>
      <c r="K517" s="17"/>
      <c r="L517" s="17"/>
      <c r="M517" s="28"/>
      <c r="N517" s="17"/>
      <c r="O517" s="17"/>
      <c r="P517" s="17"/>
      <c r="Q517" s="17"/>
      <c r="R517" s="17"/>
      <c r="S517" s="17"/>
      <c r="T517" s="17"/>
      <c r="U517" s="25"/>
      <c r="V517" s="17">
        <v>19.63</v>
      </c>
      <c r="W517" s="17"/>
      <c r="X517" s="17"/>
      <c r="Y517" s="15">
        <f t="shared" si="25"/>
        <v>1568.72</v>
      </c>
      <c r="Z517" s="13">
        <v>43831</v>
      </c>
      <c r="AA517" s="15">
        <f t="shared" si="26"/>
        <v>1568.72</v>
      </c>
    </row>
    <row r="518" spans="1:27" ht="12.5" x14ac:dyDescent="0.25">
      <c r="A518" s="8" t="s">
        <v>58</v>
      </c>
      <c r="B518" s="8" t="s">
        <v>59</v>
      </c>
      <c r="C518" s="8" t="str">
        <f t="shared" si="24"/>
        <v>Angela Hamilton</v>
      </c>
      <c r="D518" s="16">
        <v>638.91999999999996</v>
      </c>
      <c r="E518" s="28"/>
      <c r="F518" s="17"/>
      <c r="G518" s="17"/>
      <c r="H518" s="17"/>
      <c r="I518" s="17"/>
      <c r="J518" s="17"/>
      <c r="K518" s="17"/>
      <c r="L518" s="17"/>
      <c r="M518" s="28"/>
      <c r="N518" s="17"/>
      <c r="O518" s="17"/>
      <c r="P518" s="17"/>
      <c r="Q518" s="17"/>
      <c r="R518" s="17"/>
      <c r="S518" s="17"/>
      <c r="T518" s="17"/>
      <c r="U518" s="17"/>
      <c r="V518" s="21"/>
      <c r="W518" s="17"/>
      <c r="X518" s="17"/>
      <c r="Y518" s="15">
        <f t="shared" si="25"/>
        <v>638.91999999999996</v>
      </c>
      <c r="Z518" s="13">
        <v>43831</v>
      </c>
      <c r="AA518" s="15">
        <f t="shared" si="26"/>
        <v>638.91999999999996</v>
      </c>
    </row>
    <row r="519" spans="1:27" ht="12.5" x14ac:dyDescent="0.25">
      <c r="A519" s="8" t="s">
        <v>60</v>
      </c>
      <c r="B519" s="8" t="s">
        <v>61</v>
      </c>
      <c r="C519" s="8" t="str">
        <f t="shared" si="24"/>
        <v>Patricia Hay</v>
      </c>
      <c r="D519" s="16">
        <v>638.91999999999996</v>
      </c>
      <c r="E519" s="28">
        <v>426</v>
      </c>
      <c r="F519" s="17"/>
      <c r="G519" s="17"/>
      <c r="H519" s="17"/>
      <c r="I519" s="17"/>
      <c r="J519" s="17"/>
      <c r="K519" s="17"/>
      <c r="L519" s="17"/>
      <c r="M519" s="28"/>
      <c r="N519" s="17"/>
      <c r="O519" s="17"/>
      <c r="P519" s="17"/>
      <c r="Q519" s="17"/>
      <c r="R519" s="17"/>
      <c r="S519" s="17"/>
      <c r="T519" s="17"/>
      <c r="U519" s="17"/>
      <c r="V519" s="23"/>
      <c r="W519" s="17"/>
      <c r="X519" s="17">
        <v>2.5</v>
      </c>
      <c r="Y519" s="15">
        <f t="shared" si="25"/>
        <v>1067.42</v>
      </c>
      <c r="Z519" s="13">
        <v>43831</v>
      </c>
      <c r="AA519" s="15">
        <f t="shared" si="26"/>
        <v>1067.42</v>
      </c>
    </row>
    <row r="520" spans="1:27" ht="12.5" x14ac:dyDescent="0.25">
      <c r="A520" s="8" t="s">
        <v>62</v>
      </c>
      <c r="B520" s="8" t="s">
        <v>63</v>
      </c>
      <c r="C520" s="8" t="str">
        <f t="shared" si="24"/>
        <v>Anne Hetherington</v>
      </c>
      <c r="D520" s="16">
        <v>638.91999999999996</v>
      </c>
      <c r="E520" s="28">
        <v>639</v>
      </c>
      <c r="F520" s="17"/>
      <c r="G520" s="17"/>
      <c r="H520" s="17"/>
      <c r="I520" s="17"/>
      <c r="J520" s="17"/>
      <c r="K520" s="17"/>
      <c r="L520" s="17"/>
      <c r="M520" s="28"/>
      <c r="N520" s="17"/>
      <c r="O520" s="17"/>
      <c r="P520" s="17"/>
      <c r="Q520" s="17"/>
      <c r="R520" s="17"/>
      <c r="S520" s="17"/>
      <c r="T520" s="17"/>
      <c r="U520" s="25"/>
      <c r="V520" s="17"/>
      <c r="W520" s="17"/>
      <c r="X520" s="17">
        <v>2.5</v>
      </c>
      <c r="Y520" s="15">
        <f t="shared" si="25"/>
        <v>1280.42</v>
      </c>
      <c r="Z520" s="13">
        <v>43831</v>
      </c>
      <c r="AA520" s="15">
        <f t="shared" si="26"/>
        <v>1280.42</v>
      </c>
    </row>
    <row r="521" spans="1:27" ht="12.5" x14ac:dyDescent="0.25">
      <c r="A521" s="8" t="s">
        <v>64</v>
      </c>
      <c r="B521" s="8" t="s">
        <v>65</v>
      </c>
      <c r="C521" s="8" t="str">
        <f t="shared" si="24"/>
        <v>Gladys Hobson</v>
      </c>
      <c r="D521" s="16">
        <v>638.91999999999996</v>
      </c>
      <c r="E521" s="28">
        <v>274.25</v>
      </c>
      <c r="F521" s="17"/>
      <c r="G521" s="17"/>
      <c r="H521" s="17"/>
      <c r="I521" s="17"/>
      <c r="J521" s="17"/>
      <c r="K521" s="17"/>
      <c r="L521" s="17"/>
      <c r="M521" s="28"/>
      <c r="N521" s="17"/>
      <c r="O521" s="17"/>
      <c r="P521" s="17"/>
      <c r="Q521" s="17"/>
      <c r="R521" s="17"/>
      <c r="S521" s="17"/>
      <c r="T521" s="17"/>
      <c r="U521" s="17"/>
      <c r="V521" s="26"/>
      <c r="W521" s="17"/>
      <c r="X521" s="17">
        <v>2.5</v>
      </c>
      <c r="Y521" s="15">
        <f t="shared" si="25"/>
        <v>915.67</v>
      </c>
      <c r="Z521" s="13">
        <v>43831</v>
      </c>
      <c r="AA521" s="15">
        <f t="shared" si="26"/>
        <v>915.67</v>
      </c>
    </row>
    <row r="522" spans="1:27" ht="12.5" x14ac:dyDescent="0.25">
      <c r="A522" s="8" t="s">
        <v>68</v>
      </c>
      <c r="B522" s="8" t="s">
        <v>24</v>
      </c>
      <c r="C522" s="8" t="str">
        <f t="shared" si="24"/>
        <v>Joan Keegan</v>
      </c>
      <c r="D522" s="16">
        <v>638.91999999999996</v>
      </c>
      <c r="E522" s="28">
        <v>213</v>
      </c>
      <c r="F522" s="17"/>
      <c r="G522" s="17"/>
      <c r="H522" s="17"/>
      <c r="I522" s="17"/>
      <c r="J522" s="17"/>
      <c r="K522" s="17"/>
      <c r="L522" s="17"/>
      <c r="M522" s="28"/>
      <c r="N522" s="17"/>
      <c r="O522" s="17"/>
      <c r="P522" s="17"/>
      <c r="Q522" s="17"/>
      <c r="R522" s="17"/>
      <c r="S522" s="17"/>
      <c r="T522" s="17"/>
      <c r="U522" s="25"/>
      <c r="V522" s="17"/>
      <c r="W522" s="17"/>
      <c r="X522" s="17">
        <v>2.5</v>
      </c>
      <c r="Y522" s="15">
        <f t="shared" si="25"/>
        <v>854.42</v>
      </c>
      <c r="Z522" s="13">
        <v>43831</v>
      </c>
      <c r="AA522" s="15">
        <f t="shared" si="26"/>
        <v>854.42</v>
      </c>
    </row>
    <row r="523" spans="1:27" ht="12.5" x14ac:dyDescent="0.25">
      <c r="A523" s="8" t="s">
        <v>69</v>
      </c>
      <c r="B523" s="8" t="s">
        <v>70</v>
      </c>
      <c r="C523" s="8" t="str">
        <f t="shared" si="24"/>
        <v>Alan Kerr</v>
      </c>
      <c r="D523" s="16">
        <v>638.91999999999996</v>
      </c>
      <c r="E523" s="28">
        <v>1020.08</v>
      </c>
      <c r="F523" s="17"/>
      <c r="G523" s="17"/>
      <c r="H523" s="17"/>
      <c r="I523" s="17"/>
      <c r="J523" s="17"/>
      <c r="K523" s="17"/>
      <c r="L523" s="17"/>
      <c r="M523" s="28"/>
      <c r="N523" s="17"/>
      <c r="O523" s="17"/>
      <c r="P523" s="17"/>
      <c r="Q523" s="17"/>
      <c r="R523" s="17"/>
      <c r="S523" s="17"/>
      <c r="T523" s="17"/>
      <c r="U523" s="25">
        <v>14.99</v>
      </c>
      <c r="V523" s="17">
        <v>19.63</v>
      </c>
      <c r="W523" s="17"/>
      <c r="X523" s="17"/>
      <c r="Y523" s="15">
        <f t="shared" si="25"/>
        <v>1693.6200000000001</v>
      </c>
      <c r="Z523" s="13">
        <v>43831</v>
      </c>
      <c r="AA523" s="15">
        <f t="shared" si="26"/>
        <v>1693.6200000000001</v>
      </c>
    </row>
    <row r="524" spans="1:27" ht="12.5" x14ac:dyDescent="0.25">
      <c r="A524" s="9" t="s">
        <v>71</v>
      </c>
      <c r="B524" s="9" t="s">
        <v>72</v>
      </c>
      <c r="C524" s="8" t="str">
        <f t="shared" si="24"/>
        <v>Geraldine Kilgour</v>
      </c>
      <c r="D524" s="16">
        <v>638.91999999999996</v>
      </c>
      <c r="E524" s="16">
        <v>639</v>
      </c>
      <c r="F524" s="17"/>
      <c r="G524" s="17"/>
      <c r="H524" s="17"/>
      <c r="I524" s="17"/>
      <c r="J524" s="17"/>
      <c r="K524" s="17"/>
      <c r="L524" s="17"/>
      <c r="M524" s="28"/>
      <c r="N524" s="17"/>
      <c r="O524" s="17"/>
      <c r="P524" s="17"/>
      <c r="Q524" s="17"/>
      <c r="R524" s="17"/>
      <c r="S524" s="17"/>
      <c r="T524" s="17"/>
      <c r="U524" s="17"/>
      <c r="V524" s="26"/>
      <c r="W524" s="17"/>
      <c r="X524" s="17"/>
      <c r="Y524" s="15">
        <f t="shared" si="25"/>
        <v>1277.92</v>
      </c>
      <c r="Z524" s="13">
        <v>43831</v>
      </c>
      <c r="AA524" s="15">
        <f t="shared" si="26"/>
        <v>1277.92</v>
      </c>
    </row>
    <row r="525" spans="1:27" ht="12.5" x14ac:dyDescent="0.25">
      <c r="A525" s="8" t="s">
        <v>73</v>
      </c>
      <c r="B525" s="8" t="s">
        <v>74</v>
      </c>
      <c r="C525" s="8" t="str">
        <f t="shared" si="24"/>
        <v>Eileen Leask</v>
      </c>
      <c r="D525" s="16">
        <v>638.91999999999996</v>
      </c>
      <c r="E525" s="28">
        <v>852.17</v>
      </c>
      <c r="F525" s="17"/>
      <c r="G525" s="17"/>
      <c r="H525" s="17"/>
      <c r="I525" s="17"/>
      <c r="J525" s="17"/>
      <c r="K525" s="17"/>
      <c r="L525" s="17"/>
      <c r="M525" s="28"/>
      <c r="N525" s="17"/>
      <c r="O525" s="17"/>
      <c r="P525" s="17"/>
      <c r="Q525" s="17"/>
      <c r="R525" s="17"/>
      <c r="S525" s="17"/>
      <c r="T525" s="17"/>
      <c r="U525" s="25">
        <v>14.99</v>
      </c>
      <c r="V525" s="17">
        <v>19.63</v>
      </c>
      <c r="W525" s="17"/>
      <c r="X525" s="17">
        <v>2.5</v>
      </c>
      <c r="Y525" s="15">
        <f t="shared" si="25"/>
        <v>1528.21</v>
      </c>
      <c r="Z525" s="13">
        <v>43831</v>
      </c>
      <c r="AA525" s="15">
        <f t="shared" si="26"/>
        <v>1528.21</v>
      </c>
    </row>
    <row r="526" spans="1:27" ht="12.5" x14ac:dyDescent="0.25">
      <c r="A526" s="9" t="s">
        <v>75</v>
      </c>
      <c r="B526" s="9" t="s">
        <v>122</v>
      </c>
      <c r="C526" s="8" t="str">
        <f t="shared" si="24"/>
        <v>Ed Malcolm</v>
      </c>
      <c r="D526" s="16">
        <v>638.91999999999996</v>
      </c>
      <c r="E526" s="16">
        <v>1020.08</v>
      </c>
      <c r="F526" s="17"/>
      <c r="G526" s="17"/>
      <c r="H526" s="17"/>
      <c r="I526" s="17"/>
      <c r="J526" s="17"/>
      <c r="K526" s="17"/>
      <c r="L526" s="17">
        <v>16</v>
      </c>
      <c r="M526" s="28"/>
      <c r="N526" s="17"/>
      <c r="O526" s="17"/>
      <c r="P526" s="17"/>
      <c r="Q526" s="17"/>
      <c r="R526" s="17"/>
      <c r="S526" s="17"/>
      <c r="T526" s="17"/>
      <c r="U526" s="25">
        <v>14.99</v>
      </c>
      <c r="V526" s="17">
        <v>8.89</v>
      </c>
      <c r="W526" s="17"/>
      <c r="X526" s="17"/>
      <c r="Y526" s="15">
        <f t="shared" si="25"/>
        <v>1698.88</v>
      </c>
      <c r="Z526" s="13">
        <v>43831</v>
      </c>
      <c r="AA526" s="15">
        <f t="shared" si="26"/>
        <v>1698.88</v>
      </c>
    </row>
    <row r="527" spans="1:27" ht="12.5" x14ac:dyDescent="0.25">
      <c r="A527" s="9" t="s">
        <v>75</v>
      </c>
      <c r="B527" s="9" t="s">
        <v>76</v>
      </c>
      <c r="C527" s="8" t="str">
        <f t="shared" si="24"/>
        <v>Iain Malcolm</v>
      </c>
      <c r="D527" s="16">
        <v>638.91999999999996</v>
      </c>
      <c r="E527" s="16">
        <v>2343.42</v>
      </c>
      <c r="F527" s="17"/>
      <c r="G527" s="17"/>
      <c r="H527" s="17"/>
      <c r="I527" s="34">
        <v>1956.4</v>
      </c>
      <c r="J527" s="17"/>
      <c r="K527" s="17"/>
      <c r="L527" s="17"/>
      <c r="M527" s="28"/>
      <c r="N527" s="17"/>
      <c r="O527" s="17"/>
      <c r="P527" s="17"/>
      <c r="Q527" s="34"/>
      <c r="R527" s="34"/>
      <c r="S527" s="17"/>
      <c r="T527" s="17"/>
      <c r="U527" s="25"/>
      <c r="V527" s="17">
        <v>21.76</v>
      </c>
      <c r="W527" s="17"/>
      <c r="X527" s="17"/>
      <c r="Y527" s="15">
        <f t="shared" si="25"/>
        <v>4960.5</v>
      </c>
      <c r="Z527" s="13">
        <v>43831</v>
      </c>
      <c r="AA527" s="15">
        <f t="shared" si="26"/>
        <v>4960.5</v>
      </c>
    </row>
    <row r="528" spans="1:27" ht="12.5" x14ac:dyDescent="0.25">
      <c r="A528" s="8" t="s">
        <v>77</v>
      </c>
      <c r="B528" s="8" t="s">
        <v>79</v>
      </c>
      <c r="C528" s="8" t="str">
        <f t="shared" si="24"/>
        <v>Nancy Maxwell</v>
      </c>
      <c r="D528" s="16">
        <v>638.91999999999996</v>
      </c>
      <c r="E528" s="28">
        <v>1020.08</v>
      </c>
      <c r="F528" s="17"/>
      <c r="G528" s="17"/>
      <c r="H528" s="17">
        <v>24.5</v>
      </c>
      <c r="I528" s="17"/>
      <c r="J528" s="17"/>
      <c r="K528" s="17"/>
      <c r="L528" s="17"/>
      <c r="M528" s="28"/>
      <c r="N528" s="17"/>
      <c r="O528" s="17"/>
      <c r="P528" s="17"/>
      <c r="Q528" s="17"/>
      <c r="R528" s="17"/>
      <c r="S528" s="17"/>
      <c r="T528" s="17"/>
      <c r="U528" s="25">
        <v>14.99</v>
      </c>
      <c r="V528" s="17">
        <v>19.63</v>
      </c>
      <c r="W528" s="17"/>
      <c r="X528" s="17">
        <v>2.5</v>
      </c>
      <c r="Y528" s="15">
        <f t="shared" si="25"/>
        <v>1720.6200000000001</v>
      </c>
      <c r="Z528" s="13">
        <v>43831</v>
      </c>
      <c r="AA528" s="15">
        <f t="shared" si="26"/>
        <v>1720.6200000000001</v>
      </c>
    </row>
    <row r="529" spans="1:27" ht="12.5" x14ac:dyDescent="0.25">
      <c r="A529" s="8" t="s">
        <v>77</v>
      </c>
      <c r="B529" s="8" t="s">
        <v>80</v>
      </c>
      <c r="C529" s="8" t="str">
        <f t="shared" si="24"/>
        <v>Neil Maxwell</v>
      </c>
      <c r="D529" s="16">
        <v>638.91999999999996</v>
      </c>
      <c r="E529" s="28">
        <v>639</v>
      </c>
      <c r="F529" s="17"/>
      <c r="G529" s="17"/>
      <c r="H529" s="17"/>
      <c r="I529" s="17"/>
      <c r="J529" s="17"/>
      <c r="K529" s="17"/>
      <c r="L529" s="17"/>
      <c r="M529" s="28"/>
      <c r="N529" s="17"/>
      <c r="O529" s="17"/>
      <c r="P529" s="17"/>
      <c r="Q529" s="17"/>
      <c r="R529" s="17"/>
      <c r="S529" s="17"/>
      <c r="T529" s="17"/>
      <c r="U529" s="25">
        <v>14.99</v>
      </c>
      <c r="V529" s="17">
        <v>19.63</v>
      </c>
      <c r="W529" s="17"/>
      <c r="X529" s="17"/>
      <c r="Y529" s="15">
        <f t="shared" si="25"/>
        <v>1312.5400000000002</v>
      </c>
      <c r="Z529" s="13">
        <v>43831</v>
      </c>
      <c r="AA529" s="15">
        <f t="shared" si="26"/>
        <v>1312.5400000000002</v>
      </c>
    </row>
    <row r="530" spans="1:27" ht="12.5" x14ac:dyDescent="0.25">
      <c r="A530" s="8" t="s">
        <v>81</v>
      </c>
      <c r="B530" s="8" t="s">
        <v>22</v>
      </c>
      <c r="C530" s="8" t="str">
        <f t="shared" si="24"/>
        <v>John McCabe</v>
      </c>
      <c r="D530" s="16">
        <v>638.91999999999996</v>
      </c>
      <c r="E530" s="28">
        <v>852.17</v>
      </c>
      <c r="F530" s="17"/>
      <c r="G530" s="17"/>
      <c r="H530" s="17"/>
      <c r="I530" s="17"/>
      <c r="J530" s="17"/>
      <c r="K530" s="17"/>
      <c r="L530" s="17"/>
      <c r="M530" s="28"/>
      <c r="N530" s="17"/>
      <c r="O530" s="17"/>
      <c r="P530" s="17"/>
      <c r="Q530" s="17"/>
      <c r="R530" s="17"/>
      <c r="S530" s="17"/>
      <c r="T530" s="17"/>
      <c r="U530" s="17"/>
      <c r="V530" s="21">
        <v>19.63</v>
      </c>
      <c r="W530" s="17"/>
      <c r="X530" s="17"/>
      <c r="Y530" s="15">
        <f t="shared" si="25"/>
        <v>1510.72</v>
      </c>
      <c r="Z530" s="13">
        <v>43831</v>
      </c>
      <c r="AA530" s="15">
        <f t="shared" si="26"/>
        <v>1510.72</v>
      </c>
    </row>
    <row r="531" spans="1:27" ht="12.5" x14ac:dyDescent="0.25">
      <c r="A531" s="8" t="s">
        <v>82</v>
      </c>
      <c r="B531" s="8" t="s">
        <v>83</v>
      </c>
      <c r="C531" s="8" t="str">
        <f t="shared" si="24"/>
        <v>Elizabeth McHugh</v>
      </c>
      <c r="D531" s="16">
        <v>638.91999999999996</v>
      </c>
      <c r="E531" s="28">
        <v>426</v>
      </c>
      <c r="F531" s="17"/>
      <c r="G531" s="17"/>
      <c r="H531" s="17"/>
      <c r="I531" s="17"/>
      <c r="J531" s="17"/>
      <c r="K531" s="17"/>
      <c r="L531" s="17"/>
      <c r="M531" s="28"/>
      <c r="N531" s="17"/>
      <c r="O531" s="17"/>
      <c r="P531" s="17"/>
      <c r="Q531" s="17"/>
      <c r="R531" s="17"/>
      <c r="S531" s="17"/>
      <c r="T531" s="17"/>
      <c r="U531" s="17"/>
      <c r="V531" s="23"/>
      <c r="W531" s="17"/>
      <c r="X531" s="17"/>
      <c r="Y531" s="15">
        <f t="shared" si="25"/>
        <v>1064.92</v>
      </c>
      <c r="Z531" s="13">
        <v>43831</v>
      </c>
      <c r="AA531" s="15">
        <f t="shared" si="26"/>
        <v>1064.92</v>
      </c>
    </row>
    <row r="532" spans="1:27" ht="12.5" x14ac:dyDescent="0.25">
      <c r="A532" s="8" t="s">
        <v>85</v>
      </c>
      <c r="B532" s="8" t="s">
        <v>86</v>
      </c>
      <c r="C532" s="8" t="str">
        <f t="shared" si="24"/>
        <v>Jeffery Milburn</v>
      </c>
      <c r="D532" s="16">
        <v>638.91999999999996</v>
      </c>
      <c r="E532" s="28">
        <v>213</v>
      </c>
      <c r="F532" s="17"/>
      <c r="G532" s="17"/>
      <c r="H532" s="17"/>
      <c r="I532" s="17"/>
      <c r="J532" s="17"/>
      <c r="K532" s="17"/>
      <c r="L532" s="17"/>
      <c r="M532" s="28"/>
      <c r="N532" s="17"/>
      <c r="O532" s="17"/>
      <c r="P532" s="17"/>
      <c r="Q532" s="17"/>
      <c r="R532" s="17"/>
      <c r="S532" s="17"/>
      <c r="T532" s="17"/>
      <c r="U532" s="25">
        <v>14.99</v>
      </c>
      <c r="V532" s="17">
        <v>0</v>
      </c>
      <c r="W532" s="17"/>
      <c r="X532" s="17"/>
      <c r="Y532" s="15">
        <f t="shared" si="25"/>
        <v>866.91</v>
      </c>
      <c r="Z532" s="13">
        <v>43831</v>
      </c>
      <c r="AA532" s="15">
        <f t="shared" si="26"/>
        <v>866.91</v>
      </c>
    </row>
    <row r="533" spans="1:27" ht="12.5" x14ac:dyDescent="0.25">
      <c r="A533" s="8" t="s">
        <v>85</v>
      </c>
      <c r="B533" s="8" t="s">
        <v>87</v>
      </c>
      <c r="C533" s="8" t="str">
        <f t="shared" si="24"/>
        <v>Paul Milburn</v>
      </c>
      <c r="D533" s="16">
        <v>638.91999999999996</v>
      </c>
      <c r="E533" s="28"/>
      <c r="F533" s="17"/>
      <c r="G533" s="17"/>
      <c r="H533" s="17"/>
      <c r="I533" s="17"/>
      <c r="J533" s="17"/>
      <c r="K533" s="17"/>
      <c r="L533" s="17"/>
      <c r="M533" s="28"/>
      <c r="N533" s="17"/>
      <c r="O533" s="17"/>
      <c r="P533" s="17"/>
      <c r="Q533" s="17"/>
      <c r="R533" s="17"/>
      <c r="S533" s="17"/>
      <c r="T533" s="17"/>
      <c r="U533" s="17"/>
      <c r="V533" s="21"/>
      <c r="W533" s="17"/>
      <c r="X533" s="17"/>
      <c r="Y533" s="15">
        <f t="shared" si="25"/>
        <v>638.91999999999996</v>
      </c>
      <c r="Z533" s="13">
        <v>43831</v>
      </c>
      <c r="AA533" s="15">
        <f t="shared" si="26"/>
        <v>638.91999999999996</v>
      </c>
    </row>
    <row r="534" spans="1:27" ht="12.5" x14ac:dyDescent="0.25">
      <c r="A534" s="9" t="s">
        <v>88</v>
      </c>
      <c r="B534" s="9" t="s">
        <v>89</v>
      </c>
      <c r="C534" s="8" t="str">
        <f t="shared" si="24"/>
        <v>Margaret Peacock</v>
      </c>
      <c r="D534" s="16">
        <v>638.91999999999996</v>
      </c>
      <c r="E534" s="16">
        <v>514.48</v>
      </c>
      <c r="F534" s="17"/>
      <c r="G534" s="17"/>
      <c r="H534" s="17"/>
      <c r="I534" s="17"/>
      <c r="J534" s="17"/>
      <c r="K534" s="17"/>
      <c r="L534" s="17"/>
      <c r="M534" s="28"/>
      <c r="N534" s="17"/>
      <c r="O534" s="17"/>
      <c r="P534" s="17"/>
      <c r="Q534" s="17"/>
      <c r="R534" s="17"/>
      <c r="S534" s="17"/>
      <c r="T534" s="17"/>
      <c r="U534" s="17">
        <v>14.99</v>
      </c>
      <c r="V534" s="23"/>
      <c r="W534" s="17"/>
      <c r="X534" s="17"/>
      <c r="Y534" s="15">
        <f t="shared" si="25"/>
        <v>1168.3900000000001</v>
      </c>
      <c r="Z534" s="13">
        <v>43831</v>
      </c>
      <c r="AA534" s="15">
        <f t="shared" si="26"/>
        <v>1168.3900000000001</v>
      </c>
    </row>
    <row r="535" spans="1:27" ht="12.5" x14ac:dyDescent="0.25">
      <c r="A535" s="8" t="s">
        <v>90</v>
      </c>
      <c r="B535" s="8" t="s">
        <v>53</v>
      </c>
      <c r="C535" s="8" t="str">
        <f t="shared" si="24"/>
        <v>James Perry</v>
      </c>
      <c r="D535" s="16">
        <v>638.91999999999996</v>
      </c>
      <c r="E535" s="28">
        <v>426</v>
      </c>
      <c r="F535" s="17"/>
      <c r="G535" s="17"/>
      <c r="H535" s="17">
        <v>13.2</v>
      </c>
      <c r="I535" s="17"/>
      <c r="J535" s="17"/>
      <c r="K535" s="17"/>
      <c r="L535" s="17"/>
      <c r="M535" s="28"/>
      <c r="N535" s="17"/>
      <c r="O535" s="17"/>
      <c r="P535" s="17"/>
      <c r="Q535" s="17"/>
      <c r="R535" s="17"/>
      <c r="S535" s="17"/>
      <c r="T535" s="17"/>
      <c r="U535" s="25"/>
      <c r="V535" s="17">
        <v>19.63</v>
      </c>
      <c r="W535" s="17"/>
      <c r="X535" s="17">
        <v>2.5</v>
      </c>
      <c r="Y535" s="15">
        <f t="shared" si="25"/>
        <v>1100.2500000000002</v>
      </c>
      <c r="Z535" s="13">
        <v>43831</v>
      </c>
      <c r="AA535" s="15">
        <f t="shared" si="26"/>
        <v>1100.2500000000002</v>
      </c>
    </row>
    <row r="536" spans="1:27" ht="12.5" x14ac:dyDescent="0.25">
      <c r="A536" s="8" t="s">
        <v>91</v>
      </c>
      <c r="B536" s="8" t="s">
        <v>92</v>
      </c>
      <c r="C536" s="8" t="str">
        <f t="shared" si="24"/>
        <v>Richard Porthouse</v>
      </c>
      <c r="D536" s="16">
        <v>638.91999999999996</v>
      </c>
      <c r="E536" s="28"/>
      <c r="F536" s="17"/>
      <c r="G536" s="17"/>
      <c r="H536" s="17"/>
      <c r="I536" s="17"/>
      <c r="J536" s="17"/>
      <c r="K536" s="17"/>
      <c r="L536" s="17"/>
      <c r="M536" s="28"/>
      <c r="N536" s="17"/>
      <c r="O536" s="17"/>
      <c r="P536" s="17"/>
      <c r="Q536" s="17"/>
      <c r="R536" s="17"/>
      <c r="S536" s="17"/>
      <c r="T536" s="17"/>
      <c r="U536" s="25"/>
      <c r="V536" s="17">
        <v>19.63</v>
      </c>
      <c r="W536" s="17"/>
      <c r="X536" s="17">
        <v>2.5</v>
      </c>
      <c r="Y536" s="15">
        <f t="shared" si="25"/>
        <v>661.05</v>
      </c>
      <c r="Z536" s="13">
        <v>43831</v>
      </c>
      <c r="AA536" s="15">
        <f t="shared" si="26"/>
        <v>661.05</v>
      </c>
    </row>
    <row r="537" spans="1:27" ht="12.5" x14ac:dyDescent="0.25">
      <c r="A537" s="8" t="s">
        <v>93</v>
      </c>
      <c r="B537" s="8" t="s">
        <v>94</v>
      </c>
      <c r="C537" s="8" t="str">
        <f t="shared" si="24"/>
        <v>Lynne Proudlock</v>
      </c>
      <c r="D537" s="16">
        <v>638.91999999999996</v>
      </c>
      <c r="E537" s="28">
        <v>504.42</v>
      </c>
      <c r="F537" s="17"/>
      <c r="G537" s="17"/>
      <c r="H537" s="17"/>
      <c r="I537" s="17"/>
      <c r="J537" s="17"/>
      <c r="K537" s="17"/>
      <c r="L537" s="17"/>
      <c r="M537" s="28"/>
      <c r="N537" s="17"/>
      <c r="O537" s="17"/>
      <c r="P537" s="17"/>
      <c r="Q537" s="17"/>
      <c r="R537" s="17"/>
      <c r="S537" s="17"/>
      <c r="T537" s="17"/>
      <c r="U537" s="25">
        <v>14.99</v>
      </c>
      <c r="V537" s="17">
        <v>19.63</v>
      </c>
      <c r="W537" s="17"/>
      <c r="X537" s="17"/>
      <c r="Y537" s="15">
        <f t="shared" si="25"/>
        <v>1177.96</v>
      </c>
      <c r="Z537" s="13">
        <v>43831</v>
      </c>
      <c r="AA537" s="15">
        <f t="shared" si="26"/>
        <v>1177.96</v>
      </c>
    </row>
    <row r="538" spans="1:27" ht="12.5" x14ac:dyDescent="0.25">
      <c r="A538" s="8" t="s">
        <v>95</v>
      </c>
      <c r="B538" s="8" t="s">
        <v>96</v>
      </c>
      <c r="C538" s="8" t="str">
        <f t="shared" si="24"/>
        <v>Olive Punchion</v>
      </c>
      <c r="D538" s="16">
        <v>638.91999999999996</v>
      </c>
      <c r="E538" s="28">
        <v>514.48</v>
      </c>
      <c r="F538" s="17"/>
      <c r="G538" s="17"/>
      <c r="H538" s="17"/>
      <c r="I538" s="17"/>
      <c r="J538" s="17"/>
      <c r="K538" s="17"/>
      <c r="L538" s="17"/>
      <c r="M538" s="28"/>
      <c r="N538" s="17"/>
      <c r="O538" s="17"/>
      <c r="P538" s="17"/>
      <c r="Q538" s="17"/>
      <c r="R538" s="17"/>
      <c r="S538" s="17"/>
      <c r="T538" s="17"/>
      <c r="U538" s="25">
        <v>14.99</v>
      </c>
      <c r="V538" s="17">
        <v>19.63</v>
      </c>
      <c r="W538" s="17"/>
      <c r="X538" s="17"/>
      <c r="Y538" s="15">
        <f t="shared" si="25"/>
        <v>1188.0200000000002</v>
      </c>
      <c r="Z538" s="13">
        <v>43831</v>
      </c>
      <c r="AA538" s="15">
        <f t="shared" si="26"/>
        <v>1188.0200000000002</v>
      </c>
    </row>
    <row r="539" spans="1:27" ht="12.5" x14ac:dyDescent="0.25">
      <c r="A539" s="9" t="s">
        <v>97</v>
      </c>
      <c r="B539" s="9" t="s">
        <v>98</v>
      </c>
      <c r="C539" s="8" t="str">
        <f t="shared" si="24"/>
        <v>Doreen Purvis</v>
      </c>
      <c r="D539" s="16">
        <v>638.91999999999996</v>
      </c>
      <c r="E539" s="16">
        <v>426</v>
      </c>
      <c r="F539" s="17"/>
      <c r="G539" s="17"/>
      <c r="H539" s="17">
        <v>60.1</v>
      </c>
      <c r="I539" s="17"/>
      <c r="J539" s="17"/>
      <c r="K539" s="17"/>
      <c r="L539" s="17"/>
      <c r="M539" s="28"/>
      <c r="N539" s="17"/>
      <c r="O539" s="17"/>
      <c r="P539" s="17"/>
      <c r="Q539" s="17"/>
      <c r="R539" s="17"/>
      <c r="S539" s="17"/>
      <c r="T539" s="17"/>
      <c r="U539" s="17"/>
      <c r="V539" s="21"/>
      <c r="W539" s="17"/>
      <c r="X539" s="17">
        <v>2.5</v>
      </c>
      <c r="Y539" s="15">
        <f t="shared" si="25"/>
        <v>1127.52</v>
      </c>
      <c r="Z539" s="13">
        <v>43831</v>
      </c>
      <c r="AA539" s="15">
        <f t="shared" si="26"/>
        <v>1127.52</v>
      </c>
    </row>
    <row r="540" spans="1:27" ht="12.5" x14ac:dyDescent="0.25">
      <c r="A540" s="8" t="s">
        <v>99</v>
      </c>
      <c r="B540" s="8" t="s">
        <v>100</v>
      </c>
      <c r="C540" s="8" t="str">
        <f t="shared" si="24"/>
        <v>Keith Roberts</v>
      </c>
      <c r="D540" s="16">
        <v>638.91999999999996</v>
      </c>
      <c r="E540" s="28"/>
      <c r="F540" s="17"/>
      <c r="G540" s="17"/>
      <c r="H540" s="17"/>
      <c r="I540" s="17"/>
      <c r="J540" s="17"/>
      <c r="K540" s="17"/>
      <c r="L540" s="17"/>
      <c r="M540" s="28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5">
        <f t="shared" si="25"/>
        <v>638.91999999999996</v>
      </c>
      <c r="Z540" s="13">
        <v>43831</v>
      </c>
      <c r="AA540" s="15">
        <f t="shared" si="26"/>
        <v>638.91999999999996</v>
      </c>
    </row>
    <row r="541" spans="1:27" ht="12.5" x14ac:dyDescent="0.25">
      <c r="A541" s="8" t="s">
        <v>101</v>
      </c>
      <c r="B541" s="8" t="s">
        <v>22</v>
      </c>
      <c r="C541" s="8" t="str">
        <f t="shared" si="24"/>
        <v>John Robertson</v>
      </c>
      <c r="D541" s="16">
        <v>638.91999999999996</v>
      </c>
      <c r="E541" s="28">
        <v>213</v>
      </c>
      <c r="F541" s="17"/>
      <c r="G541" s="17"/>
      <c r="H541" s="17"/>
      <c r="I541" s="17"/>
      <c r="J541" s="17"/>
      <c r="K541" s="17"/>
      <c r="L541" s="17"/>
      <c r="M541" s="28"/>
      <c r="N541" s="17"/>
      <c r="O541" s="17"/>
      <c r="P541" s="17"/>
      <c r="Q541" s="17"/>
      <c r="R541" s="17"/>
      <c r="S541" s="17"/>
      <c r="T541" s="17"/>
      <c r="U541" s="17"/>
      <c r="V541" s="23"/>
      <c r="W541" s="17"/>
      <c r="X541" s="17"/>
      <c r="Y541" s="15">
        <f t="shared" si="25"/>
        <v>851.92</v>
      </c>
      <c r="Z541" s="13">
        <v>43831</v>
      </c>
      <c r="AA541" s="15">
        <f t="shared" si="26"/>
        <v>851.92</v>
      </c>
    </row>
    <row r="542" spans="1:27" ht="12.5" x14ac:dyDescent="0.25">
      <c r="A542" s="8" t="s">
        <v>102</v>
      </c>
      <c r="B542" s="8" t="s">
        <v>53</v>
      </c>
      <c r="C542" s="8" t="str">
        <f t="shared" si="24"/>
        <v>James Sewell</v>
      </c>
      <c r="D542" s="16">
        <v>638.91999999999996</v>
      </c>
      <c r="E542" s="28"/>
      <c r="F542" s="17"/>
      <c r="G542" s="17"/>
      <c r="H542" s="17"/>
      <c r="I542" s="17"/>
      <c r="J542" s="17"/>
      <c r="K542" s="17"/>
      <c r="L542" s="17"/>
      <c r="M542" s="28"/>
      <c r="N542" s="17"/>
      <c r="O542" s="17"/>
      <c r="P542" s="17"/>
      <c r="Q542" s="17"/>
      <c r="R542" s="17"/>
      <c r="S542" s="17"/>
      <c r="T542" s="17"/>
      <c r="U542" s="25">
        <v>14.99</v>
      </c>
      <c r="V542" s="17">
        <v>19.63</v>
      </c>
      <c r="W542" s="17"/>
      <c r="X542" s="17">
        <v>2.5</v>
      </c>
      <c r="Y542" s="15">
        <f t="shared" si="25"/>
        <v>676.04</v>
      </c>
      <c r="Z542" s="13">
        <v>43831</v>
      </c>
      <c r="AA542" s="15">
        <f t="shared" si="26"/>
        <v>676.04</v>
      </c>
    </row>
    <row r="543" spans="1:27" ht="12.5" x14ac:dyDescent="0.25">
      <c r="A543" s="9" t="s">
        <v>103</v>
      </c>
      <c r="B543" s="9" t="s">
        <v>70</v>
      </c>
      <c r="C543" s="8" t="str">
        <f t="shared" si="24"/>
        <v>Alan Smith</v>
      </c>
      <c r="D543" s="16">
        <v>638.91999999999996</v>
      </c>
      <c r="E543" s="16">
        <v>639</v>
      </c>
      <c r="F543" s="17"/>
      <c r="G543" s="17"/>
      <c r="H543" s="17"/>
      <c r="I543" s="17"/>
      <c r="J543" s="17"/>
      <c r="K543" s="17"/>
      <c r="L543" s="17"/>
      <c r="M543" s="28"/>
      <c r="N543" s="17"/>
      <c r="O543" s="17"/>
      <c r="P543" s="17"/>
      <c r="Q543" s="17"/>
      <c r="R543" s="17"/>
      <c r="S543" s="17"/>
      <c r="T543" s="17"/>
      <c r="U543" s="25">
        <v>14.99</v>
      </c>
      <c r="V543" s="17"/>
      <c r="W543" s="17"/>
      <c r="X543" s="17">
        <v>2.5</v>
      </c>
      <c r="Y543" s="15">
        <f t="shared" si="25"/>
        <v>1295.4100000000001</v>
      </c>
      <c r="Z543" s="13">
        <v>43831</v>
      </c>
      <c r="AA543" s="15">
        <f t="shared" si="26"/>
        <v>1295.4100000000001</v>
      </c>
    </row>
    <row r="544" spans="1:27" ht="12.5" x14ac:dyDescent="0.25">
      <c r="A544" s="9" t="s">
        <v>103</v>
      </c>
      <c r="B544" s="9" t="s">
        <v>104</v>
      </c>
      <c r="C544" s="8" t="str">
        <f t="shared" si="24"/>
        <v>Moira Smith</v>
      </c>
      <c r="D544" s="16">
        <v>638.91999999999996</v>
      </c>
      <c r="E544" s="16">
        <v>1020.08</v>
      </c>
      <c r="F544" s="17"/>
      <c r="G544" s="17"/>
      <c r="H544" s="17">
        <v>124.6</v>
      </c>
      <c r="I544" s="17"/>
      <c r="J544" s="17"/>
      <c r="K544" s="17"/>
      <c r="L544" s="17"/>
      <c r="M544" s="28"/>
      <c r="N544" s="17"/>
      <c r="O544" s="17"/>
      <c r="P544" s="17"/>
      <c r="Q544" s="17"/>
      <c r="R544" s="17"/>
      <c r="S544" s="17"/>
      <c r="T544" s="17"/>
      <c r="U544" s="17"/>
      <c r="V544" s="21"/>
      <c r="W544" s="17"/>
      <c r="X544" s="17">
        <v>2.5</v>
      </c>
      <c r="Y544" s="15">
        <f t="shared" si="25"/>
        <v>1786.1</v>
      </c>
      <c r="Z544" s="13">
        <v>43831</v>
      </c>
      <c r="AA544" s="15">
        <f t="shared" si="26"/>
        <v>1786.1</v>
      </c>
    </row>
    <row r="545" spans="1:27" ht="12.5" x14ac:dyDescent="0.25">
      <c r="A545" s="8" t="s">
        <v>105</v>
      </c>
      <c r="B545" s="8" t="s">
        <v>107</v>
      </c>
      <c r="C545" s="8" t="str">
        <f t="shared" si="24"/>
        <v>Sheila Stephenson</v>
      </c>
      <c r="D545" s="16">
        <v>638.91999999999996</v>
      </c>
      <c r="E545" s="28">
        <v>426</v>
      </c>
      <c r="F545" s="17"/>
      <c r="G545" s="17"/>
      <c r="H545" s="17"/>
      <c r="I545" s="17"/>
      <c r="J545" s="17"/>
      <c r="K545" s="17"/>
      <c r="L545" s="17"/>
      <c r="M545" s="28"/>
      <c r="N545" s="17"/>
      <c r="O545" s="17"/>
      <c r="P545" s="17"/>
      <c r="Q545" s="17"/>
      <c r="R545" s="17"/>
      <c r="S545" s="17"/>
      <c r="T545" s="17"/>
      <c r="U545" s="17"/>
      <c r="V545" s="23"/>
      <c r="W545" s="17"/>
      <c r="X545" s="17">
        <v>2.5</v>
      </c>
      <c r="Y545" s="15">
        <f t="shared" si="25"/>
        <v>1067.42</v>
      </c>
      <c r="Z545" s="13">
        <v>43831</v>
      </c>
      <c r="AA545" s="15">
        <f t="shared" si="26"/>
        <v>1067.42</v>
      </c>
    </row>
    <row r="546" spans="1:27" ht="12.5" x14ac:dyDescent="0.25">
      <c r="A546" s="8" t="s">
        <v>108</v>
      </c>
      <c r="B546" s="8" t="s">
        <v>109</v>
      </c>
      <c r="C546" s="8" t="str">
        <f t="shared" si="24"/>
        <v>Alison Strike</v>
      </c>
      <c r="D546" s="16">
        <v>638.91999999999996</v>
      </c>
      <c r="E546" s="28">
        <v>426</v>
      </c>
      <c r="F546" s="17"/>
      <c r="G546" s="17"/>
      <c r="H546" s="17"/>
      <c r="I546" s="17"/>
      <c r="J546" s="17"/>
      <c r="K546" s="17"/>
      <c r="L546" s="17"/>
      <c r="M546" s="28"/>
      <c r="N546" s="17"/>
      <c r="O546" s="17"/>
      <c r="P546" s="17"/>
      <c r="Q546" s="17"/>
      <c r="R546" s="17"/>
      <c r="S546" s="17"/>
      <c r="T546" s="17"/>
      <c r="U546" s="25"/>
      <c r="V546" s="17">
        <v>21.76</v>
      </c>
      <c r="W546" s="17"/>
      <c r="X546" s="17"/>
      <c r="Y546" s="15">
        <f t="shared" si="25"/>
        <v>1086.68</v>
      </c>
      <c r="Z546" s="13">
        <v>43831</v>
      </c>
      <c r="AA546" s="15">
        <f t="shared" si="26"/>
        <v>1086.68</v>
      </c>
    </row>
    <row r="547" spans="1:27" ht="12.5" x14ac:dyDescent="0.25">
      <c r="A547" s="8" t="s">
        <v>110</v>
      </c>
      <c r="B547" s="8" t="s">
        <v>111</v>
      </c>
      <c r="C547" s="8" t="str">
        <f t="shared" si="24"/>
        <v>Judith Taylor</v>
      </c>
      <c r="D547" s="16">
        <v>638.91999999999996</v>
      </c>
      <c r="E547" s="28">
        <v>213</v>
      </c>
      <c r="F547" s="17"/>
      <c r="G547" s="17"/>
      <c r="H547" s="17"/>
      <c r="I547" s="17"/>
      <c r="J547" s="17"/>
      <c r="K547" s="17"/>
      <c r="L547" s="17"/>
      <c r="M547" s="28"/>
      <c r="N547" s="17"/>
      <c r="O547" s="17"/>
      <c r="P547" s="17"/>
      <c r="Q547" s="17"/>
      <c r="R547" s="17"/>
      <c r="S547" s="17"/>
      <c r="T547" s="17"/>
      <c r="U547" s="17"/>
      <c r="V547" s="21"/>
      <c r="W547" s="17"/>
      <c r="X547" s="17"/>
      <c r="Y547" s="15">
        <f t="shared" si="25"/>
        <v>851.92</v>
      </c>
      <c r="Z547" s="13">
        <v>43831</v>
      </c>
      <c r="AA547" s="15">
        <f t="shared" si="26"/>
        <v>851.92</v>
      </c>
    </row>
    <row r="548" spans="1:27" ht="12.5" x14ac:dyDescent="0.25">
      <c r="A548" s="8" t="s">
        <v>112</v>
      </c>
      <c r="B548" s="8" t="s">
        <v>113</v>
      </c>
      <c r="C548" s="8" t="str">
        <f t="shared" si="24"/>
        <v>Glen Thompson</v>
      </c>
      <c r="D548" s="16">
        <v>638.91999999999996</v>
      </c>
      <c r="E548" s="28"/>
      <c r="F548" s="17"/>
      <c r="G548" s="17"/>
      <c r="H548" s="17"/>
      <c r="I548" s="17"/>
      <c r="J548" s="17"/>
      <c r="K548" s="17"/>
      <c r="L548" s="17"/>
      <c r="M548" s="28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5">
        <f t="shared" si="25"/>
        <v>638.91999999999996</v>
      </c>
      <c r="Z548" s="13">
        <v>43831</v>
      </c>
      <c r="AA548" s="15">
        <f t="shared" si="26"/>
        <v>638.91999999999996</v>
      </c>
    </row>
    <row r="549" spans="1:27" ht="12.5" x14ac:dyDescent="0.25">
      <c r="A549" s="8" t="s">
        <v>114</v>
      </c>
      <c r="B549" s="8" t="s">
        <v>115</v>
      </c>
      <c r="C549" s="8" t="str">
        <f t="shared" si="24"/>
        <v>Susan Traynor</v>
      </c>
      <c r="D549" s="16">
        <v>638.91999999999996</v>
      </c>
      <c r="E549" s="28">
        <v>426</v>
      </c>
      <c r="F549" s="17"/>
      <c r="G549" s="17"/>
      <c r="H549" s="17"/>
      <c r="I549" s="17"/>
      <c r="J549" s="17"/>
      <c r="K549" s="17"/>
      <c r="L549" s="17"/>
      <c r="M549" s="28"/>
      <c r="N549" s="17"/>
      <c r="O549" s="17"/>
      <c r="P549" s="17"/>
      <c r="Q549" s="17"/>
      <c r="R549" s="17"/>
      <c r="S549" s="17"/>
      <c r="T549" s="17"/>
      <c r="U549" s="17"/>
      <c r="V549" s="23"/>
      <c r="W549" s="17"/>
      <c r="X549" s="17"/>
      <c r="Y549" s="15">
        <f t="shared" si="25"/>
        <v>1064.92</v>
      </c>
      <c r="Z549" s="13">
        <v>43831</v>
      </c>
      <c r="AA549" s="15">
        <f t="shared" si="26"/>
        <v>1064.92</v>
      </c>
    </row>
    <row r="550" spans="1:27" ht="12.5" x14ac:dyDescent="0.25">
      <c r="A550" s="8" t="s">
        <v>116</v>
      </c>
      <c r="B550" s="8" t="s">
        <v>63</v>
      </c>
      <c r="C550" s="8" t="str">
        <f t="shared" si="24"/>
        <v>Anne Walsh</v>
      </c>
      <c r="D550" s="16">
        <v>638.91999999999996</v>
      </c>
      <c r="E550" s="28">
        <v>639</v>
      </c>
      <c r="F550" s="17"/>
      <c r="G550" s="17"/>
      <c r="H550" s="17"/>
      <c r="I550" s="17"/>
      <c r="J550" s="17"/>
      <c r="K550" s="17"/>
      <c r="L550" s="17"/>
      <c r="M550" s="28"/>
      <c r="N550" s="17"/>
      <c r="O550" s="17"/>
      <c r="P550" s="17"/>
      <c r="Q550" s="17"/>
      <c r="R550" s="17"/>
      <c r="S550" s="17"/>
      <c r="T550" s="17"/>
      <c r="U550" s="25">
        <v>14.99</v>
      </c>
      <c r="V550" s="17">
        <v>19.63</v>
      </c>
      <c r="W550" s="17"/>
      <c r="X550" s="17">
        <v>2.5</v>
      </c>
      <c r="Y550" s="15">
        <f t="shared" si="25"/>
        <v>1315.0400000000002</v>
      </c>
      <c r="Z550" s="13">
        <v>43831</v>
      </c>
      <c r="AA550" s="15">
        <f t="shared" si="26"/>
        <v>1315.0400000000002</v>
      </c>
    </row>
    <row r="551" spans="1:27" ht="12.5" x14ac:dyDescent="0.25">
      <c r="A551" s="9" t="s">
        <v>116</v>
      </c>
      <c r="B551" s="9" t="s">
        <v>117</v>
      </c>
      <c r="C551" s="8" t="str">
        <f t="shared" si="24"/>
        <v>Mark Walsh</v>
      </c>
      <c r="D551" s="16">
        <v>638.91999999999996</v>
      </c>
      <c r="E551" s="16">
        <v>1020.08</v>
      </c>
      <c r="F551" s="17"/>
      <c r="G551" s="17"/>
      <c r="H551" s="17">
        <v>21.2</v>
      </c>
      <c r="I551" s="17"/>
      <c r="J551" s="17"/>
      <c r="K551" s="17"/>
      <c r="L551" s="17"/>
      <c r="M551" s="28"/>
      <c r="N551" s="17"/>
      <c r="O551" s="17"/>
      <c r="P551" s="17"/>
      <c r="Q551" s="17"/>
      <c r="R551" s="17"/>
      <c r="S551" s="17"/>
      <c r="T551" s="17"/>
      <c r="U551" s="17"/>
      <c r="V551" s="21"/>
      <c r="W551" s="17"/>
      <c r="X551" s="17"/>
      <c r="Y551" s="15">
        <f t="shared" si="25"/>
        <v>1680.2</v>
      </c>
      <c r="Z551" s="13">
        <v>43831</v>
      </c>
      <c r="AA551" s="15">
        <f t="shared" si="26"/>
        <v>1680.2</v>
      </c>
    </row>
    <row r="552" spans="1:27" ht="12.5" x14ac:dyDescent="0.25">
      <c r="A552" s="8" t="s">
        <v>118</v>
      </c>
      <c r="B552" s="8" t="s">
        <v>119</v>
      </c>
      <c r="C552" s="8" t="str">
        <f t="shared" si="24"/>
        <v>Joyce Welsh</v>
      </c>
      <c r="D552" s="16">
        <v>638.91999999999996</v>
      </c>
      <c r="E552" s="28">
        <v>426</v>
      </c>
      <c r="F552" s="17"/>
      <c r="G552" s="17"/>
      <c r="H552" s="17"/>
      <c r="I552" s="17"/>
      <c r="J552" s="17"/>
      <c r="K552" s="17"/>
      <c r="L552" s="17"/>
      <c r="M552" s="28"/>
      <c r="N552" s="17"/>
      <c r="O552" s="17"/>
      <c r="P552" s="17"/>
      <c r="Q552" s="17"/>
      <c r="R552" s="17"/>
      <c r="S552" s="17"/>
      <c r="T552" s="17"/>
      <c r="U552" s="17">
        <v>14.99</v>
      </c>
      <c r="V552" s="17"/>
      <c r="W552" s="17"/>
      <c r="X552" s="17"/>
      <c r="Y552" s="15">
        <f t="shared" si="25"/>
        <v>1079.9100000000001</v>
      </c>
      <c r="Z552" s="13">
        <v>43831</v>
      </c>
      <c r="AA552" s="15">
        <f t="shared" si="26"/>
        <v>1079.9100000000001</v>
      </c>
    </row>
    <row r="553" spans="1:27" ht="12.5" x14ac:dyDescent="0.25">
      <c r="A553" s="8" t="s">
        <v>120</v>
      </c>
      <c r="B553" s="8" t="s">
        <v>121</v>
      </c>
      <c r="C553" s="8" t="str">
        <f t="shared" si="24"/>
        <v>Joseph West</v>
      </c>
      <c r="D553" s="16">
        <v>638.91999999999996</v>
      </c>
      <c r="E553" s="29">
        <v>213</v>
      </c>
      <c r="F553" s="17"/>
      <c r="G553" s="17"/>
      <c r="H553" s="17"/>
      <c r="I553" s="17"/>
      <c r="J553" s="17"/>
      <c r="K553" s="17"/>
      <c r="L553" s="17"/>
      <c r="M553" s="28"/>
      <c r="N553" s="17"/>
      <c r="O553" s="17"/>
      <c r="P553" s="17"/>
      <c r="Q553" s="17"/>
      <c r="R553" s="17"/>
      <c r="S553" s="17"/>
      <c r="T553" s="17"/>
      <c r="U553" s="17"/>
      <c r="V553" s="17">
        <v>19.63</v>
      </c>
      <c r="W553" s="17"/>
      <c r="X553" s="17"/>
      <c r="Y553" s="15">
        <f t="shared" si="25"/>
        <v>871.55</v>
      </c>
      <c r="Z553" s="13">
        <v>43831</v>
      </c>
      <c r="AA553" s="15">
        <f t="shared" si="26"/>
        <v>871.55</v>
      </c>
    </row>
    <row r="554" spans="1:27" ht="12.5" x14ac:dyDescent="0.25">
      <c r="A554" s="8" t="s">
        <v>19</v>
      </c>
      <c r="B554" s="8" t="s">
        <v>20</v>
      </c>
      <c r="C554" s="8" t="str">
        <f t="shared" si="24"/>
        <v>Joe Amar</v>
      </c>
      <c r="D554" s="16">
        <v>638.91999999999996</v>
      </c>
      <c r="E554" s="28">
        <v>426</v>
      </c>
      <c r="F554" s="17"/>
      <c r="G554" s="17"/>
      <c r="H554" s="17"/>
      <c r="I554" s="17"/>
      <c r="J554" s="17"/>
      <c r="K554" s="17"/>
      <c r="L554" s="17"/>
      <c r="M554" s="28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5">
        <f t="shared" si="25"/>
        <v>1064.92</v>
      </c>
      <c r="Z554" s="13">
        <v>43862</v>
      </c>
      <c r="AA554" s="15">
        <f t="shared" si="26"/>
        <v>1064.92</v>
      </c>
    </row>
    <row r="555" spans="1:27" ht="12.5" x14ac:dyDescent="0.25">
      <c r="A555" s="8" t="s">
        <v>21</v>
      </c>
      <c r="B555" s="8" t="s">
        <v>22</v>
      </c>
      <c r="C555" s="8" t="str">
        <f t="shared" si="24"/>
        <v>John Anglin</v>
      </c>
      <c r="D555" s="16">
        <v>638.91999999999996</v>
      </c>
      <c r="E555" s="28">
        <v>1020.08</v>
      </c>
      <c r="F555" s="17"/>
      <c r="G555" s="17"/>
      <c r="H555" s="17"/>
      <c r="I555" s="17"/>
      <c r="J555" s="17"/>
      <c r="K555" s="17"/>
      <c r="L555" s="17"/>
      <c r="M555" s="28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5">
        <f t="shared" si="25"/>
        <v>1659</v>
      </c>
      <c r="Z555" s="13">
        <v>43862</v>
      </c>
      <c r="AA555" s="15">
        <f t="shared" si="26"/>
        <v>1659</v>
      </c>
    </row>
    <row r="556" spans="1:27" ht="12.5" x14ac:dyDescent="0.25">
      <c r="A556" s="8" t="s">
        <v>23</v>
      </c>
      <c r="B556" s="8" t="s">
        <v>24</v>
      </c>
      <c r="C556" s="8" t="str">
        <f t="shared" si="24"/>
        <v>Joan Atkinson</v>
      </c>
      <c r="D556" s="16">
        <v>638.91999999999996</v>
      </c>
      <c r="E556" s="28">
        <v>1020.08</v>
      </c>
      <c r="F556" s="17"/>
      <c r="G556" s="17"/>
      <c r="H556" s="17">
        <v>12</v>
      </c>
      <c r="I556" s="17">
        <v>298.72000000000003</v>
      </c>
      <c r="J556" s="17"/>
      <c r="K556" s="17"/>
      <c r="L556" s="17"/>
      <c r="M556" s="28"/>
      <c r="N556" s="17"/>
      <c r="O556" s="17"/>
      <c r="P556" s="17"/>
      <c r="Q556" s="17"/>
      <c r="R556" s="17"/>
      <c r="S556" s="17"/>
      <c r="T556" s="17"/>
      <c r="U556" s="17"/>
      <c r="V556" s="17">
        <v>21.76</v>
      </c>
      <c r="W556" s="17"/>
      <c r="X556" s="17">
        <v>2.5</v>
      </c>
      <c r="Y556" s="15">
        <f t="shared" si="25"/>
        <v>1993.98</v>
      </c>
      <c r="Z556" s="13">
        <v>43862</v>
      </c>
      <c r="AA556" s="15">
        <f t="shared" si="26"/>
        <v>1993.98</v>
      </c>
    </row>
    <row r="557" spans="1:27" ht="12.5" x14ac:dyDescent="0.25">
      <c r="A557" s="8" t="s">
        <v>25</v>
      </c>
      <c r="B557" s="8" t="s">
        <v>26</v>
      </c>
      <c r="C557" s="8" t="str">
        <f t="shared" si="24"/>
        <v>Joanne Bell</v>
      </c>
      <c r="D557" s="16">
        <v>638.91999999999996</v>
      </c>
      <c r="E557" s="28">
        <v>213</v>
      </c>
      <c r="F557" s="17"/>
      <c r="G557" s="17"/>
      <c r="H557" s="17"/>
      <c r="I557" s="17"/>
      <c r="J557" s="17"/>
      <c r="K557" s="17"/>
      <c r="L557" s="17"/>
      <c r="M557" s="28"/>
      <c r="N557" s="17"/>
      <c r="O557" s="17"/>
      <c r="P557" s="17"/>
      <c r="Q557" s="17"/>
      <c r="R557" s="17"/>
      <c r="S557" s="17"/>
      <c r="T557" s="17"/>
      <c r="U557" s="17">
        <v>14.99</v>
      </c>
      <c r="V557" s="17">
        <v>19.63</v>
      </c>
      <c r="W557" s="17"/>
      <c r="X557" s="17"/>
      <c r="Y557" s="15">
        <f t="shared" si="25"/>
        <v>886.54</v>
      </c>
      <c r="Z557" s="13">
        <v>43862</v>
      </c>
      <c r="AA557" s="15">
        <f t="shared" si="26"/>
        <v>886.54</v>
      </c>
    </row>
    <row r="558" spans="1:27" ht="12.5" x14ac:dyDescent="0.25">
      <c r="A558" s="8" t="s">
        <v>27</v>
      </c>
      <c r="B558" s="8" t="s">
        <v>28</v>
      </c>
      <c r="C558" s="8" t="str">
        <f t="shared" si="24"/>
        <v>Peter Boyack</v>
      </c>
      <c r="D558" s="16">
        <v>638.91999999999996</v>
      </c>
      <c r="E558" s="28">
        <v>213</v>
      </c>
      <c r="F558" s="17">
        <v>65.25</v>
      </c>
      <c r="G558" s="17"/>
      <c r="H558" s="17"/>
      <c r="I558" s="17">
        <v>406.69</v>
      </c>
      <c r="J558" s="17"/>
      <c r="K558" s="17"/>
      <c r="L558" s="17"/>
      <c r="M558" s="28"/>
      <c r="N558" s="17"/>
      <c r="O558" s="17"/>
      <c r="P558" s="17"/>
      <c r="Q558" s="17"/>
      <c r="R558" s="17"/>
      <c r="S558" s="17"/>
      <c r="T558" s="17"/>
      <c r="U558" s="17">
        <v>14.99</v>
      </c>
      <c r="V558" s="17">
        <v>21.76</v>
      </c>
      <c r="W558" s="17"/>
      <c r="X558" s="17">
        <v>2.5</v>
      </c>
      <c r="Y558" s="15">
        <f t="shared" si="25"/>
        <v>1363.11</v>
      </c>
      <c r="Z558" s="13">
        <v>43862</v>
      </c>
      <c r="AA558" s="15">
        <f t="shared" si="26"/>
        <v>1363.11</v>
      </c>
    </row>
    <row r="559" spans="1:27" ht="12.5" x14ac:dyDescent="0.25">
      <c r="A559" s="8" t="s">
        <v>29</v>
      </c>
      <c r="B559" s="8" t="s">
        <v>30</v>
      </c>
      <c r="C559" s="8" t="str">
        <f t="shared" si="24"/>
        <v>William Brady</v>
      </c>
      <c r="D559" s="16">
        <v>638.91999999999996</v>
      </c>
      <c r="E559" s="28">
        <v>639</v>
      </c>
      <c r="F559" s="17"/>
      <c r="G559" s="17"/>
      <c r="H559" s="17"/>
      <c r="I559" s="17"/>
      <c r="J559" s="17"/>
      <c r="K559" s="17"/>
      <c r="L559" s="17"/>
      <c r="M559" s="28"/>
      <c r="N559" s="17"/>
      <c r="O559" s="17"/>
      <c r="P559" s="17"/>
      <c r="Q559" s="17"/>
      <c r="R559" s="17"/>
      <c r="S559" s="17"/>
      <c r="T559" s="17"/>
      <c r="U559" s="17"/>
      <c r="V559" s="17">
        <v>19.63</v>
      </c>
      <c r="W559" s="17"/>
      <c r="X559" s="17">
        <v>2.5</v>
      </c>
      <c r="Y559" s="15">
        <f t="shared" si="25"/>
        <v>1300.0500000000002</v>
      </c>
      <c r="Z559" s="13">
        <v>43862</v>
      </c>
      <c r="AA559" s="15">
        <f t="shared" si="26"/>
        <v>1300.0500000000002</v>
      </c>
    </row>
    <row r="560" spans="1:27" ht="12.5" x14ac:dyDescent="0.25">
      <c r="A560" s="8" t="s">
        <v>31</v>
      </c>
      <c r="B560" s="8" t="s">
        <v>32</v>
      </c>
      <c r="C560" s="8" t="str">
        <f t="shared" si="24"/>
        <v>Jane Carter</v>
      </c>
      <c r="D560" s="16">
        <v>638.91999999999996</v>
      </c>
      <c r="E560" s="28"/>
      <c r="F560" s="17"/>
      <c r="G560" s="17"/>
      <c r="H560" s="17"/>
      <c r="I560" s="17"/>
      <c r="J560" s="17"/>
      <c r="K560" s="17"/>
      <c r="L560" s="17"/>
      <c r="M560" s="28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5">
        <f t="shared" si="25"/>
        <v>638.91999999999996</v>
      </c>
      <c r="Z560" s="13">
        <v>43862</v>
      </c>
      <c r="AA560" s="15">
        <f t="shared" si="26"/>
        <v>638.91999999999996</v>
      </c>
    </row>
    <row r="561" spans="1:27" ht="12.5" x14ac:dyDescent="0.25">
      <c r="A561" s="8" t="s">
        <v>37</v>
      </c>
      <c r="B561" s="8" t="s">
        <v>38</v>
      </c>
      <c r="C561" s="8" t="str">
        <f t="shared" si="24"/>
        <v>Stephen Dean</v>
      </c>
      <c r="D561" s="16">
        <v>638.91999999999996</v>
      </c>
      <c r="E561" s="28">
        <v>213</v>
      </c>
      <c r="F561" s="17"/>
      <c r="G561" s="17"/>
      <c r="H561" s="17"/>
      <c r="I561" s="17"/>
      <c r="J561" s="17"/>
      <c r="K561" s="17"/>
      <c r="L561" s="17"/>
      <c r="M561" s="28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5">
        <f t="shared" si="25"/>
        <v>851.92</v>
      </c>
      <c r="Z561" s="13">
        <v>43862</v>
      </c>
      <c r="AA561" s="15">
        <f t="shared" si="26"/>
        <v>851.92</v>
      </c>
    </row>
    <row r="562" spans="1:27" ht="12.5" x14ac:dyDescent="0.25">
      <c r="A562" s="8" t="s">
        <v>39</v>
      </c>
      <c r="B562" s="8" t="s">
        <v>40</v>
      </c>
      <c r="C562" s="8" t="str">
        <f t="shared" si="24"/>
        <v>Norman Dick</v>
      </c>
      <c r="D562" s="16">
        <v>638.91999999999996</v>
      </c>
      <c r="E562" s="28"/>
      <c r="F562" s="17"/>
      <c r="G562" s="17"/>
      <c r="H562" s="17"/>
      <c r="I562" s="17"/>
      <c r="J562" s="17"/>
      <c r="K562" s="17"/>
      <c r="L562" s="17"/>
      <c r="M562" s="28"/>
      <c r="N562" s="17"/>
      <c r="O562" s="17"/>
      <c r="P562" s="17"/>
      <c r="Q562" s="17"/>
      <c r="R562" s="17"/>
      <c r="S562" s="17"/>
      <c r="T562" s="17"/>
      <c r="U562" s="17">
        <v>14.99</v>
      </c>
      <c r="V562" s="17">
        <v>19.63</v>
      </c>
      <c r="W562" s="17"/>
      <c r="X562" s="17">
        <v>2.5</v>
      </c>
      <c r="Y562" s="15">
        <f t="shared" si="25"/>
        <v>676.04</v>
      </c>
      <c r="Z562" s="13">
        <v>43862</v>
      </c>
      <c r="AA562" s="15">
        <f t="shared" si="26"/>
        <v>676.04</v>
      </c>
    </row>
    <row r="563" spans="1:27" ht="12.5" x14ac:dyDescent="0.25">
      <c r="A563" s="8" t="s">
        <v>41</v>
      </c>
      <c r="B563" s="8" t="s">
        <v>42</v>
      </c>
      <c r="C563" s="8" t="str">
        <f t="shared" si="24"/>
        <v>Robert Dix</v>
      </c>
      <c r="D563" s="16">
        <v>638.91999999999996</v>
      </c>
      <c r="E563" s="28">
        <v>852.17</v>
      </c>
      <c r="F563" s="17"/>
      <c r="G563" s="17"/>
      <c r="H563" s="17"/>
      <c r="I563" s="17"/>
      <c r="J563" s="17"/>
      <c r="K563" s="17"/>
      <c r="L563" s="17"/>
      <c r="M563" s="28"/>
      <c r="N563" s="17"/>
      <c r="O563" s="17"/>
      <c r="P563" s="17"/>
      <c r="Q563" s="17"/>
      <c r="R563" s="17"/>
      <c r="S563" s="17"/>
      <c r="T563" s="17"/>
      <c r="U563" s="17"/>
      <c r="V563" s="17">
        <v>19.63</v>
      </c>
      <c r="W563" s="17"/>
      <c r="X563" s="17">
        <v>3.04</v>
      </c>
      <c r="Y563" s="15">
        <f t="shared" si="25"/>
        <v>1513.76</v>
      </c>
      <c r="Z563" s="13">
        <v>43862</v>
      </c>
      <c r="AA563" s="15">
        <f t="shared" si="26"/>
        <v>1513.76</v>
      </c>
    </row>
    <row r="564" spans="1:27" ht="12.5" x14ac:dyDescent="0.25">
      <c r="A564" s="8" t="s">
        <v>43</v>
      </c>
      <c r="B564" s="8" t="s">
        <v>44</v>
      </c>
      <c r="C564" s="8" t="str">
        <f t="shared" si="24"/>
        <v>Tracey Dixon</v>
      </c>
      <c r="D564" s="16">
        <v>638.91999999999996</v>
      </c>
      <c r="E564" s="28">
        <v>1491.17</v>
      </c>
      <c r="F564" s="17"/>
      <c r="G564" s="17"/>
      <c r="H564" s="17">
        <v>11.2</v>
      </c>
      <c r="I564" s="17"/>
      <c r="J564" s="17"/>
      <c r="K564" s="17"/>
      <c r="L564" s="17"/>
      <c r="M564" s="28"/>
      <c r="N564" s="17"/>
      <c r="O564" s="17"/>
      <c r="P564" s="17"/>
      <c r="Q564" s="17"/>
      <c r="R564" s="17"/>
      <c r="S564" s="17"/>
      <c r="T564" s="17"/>
      <c r="U564" s="17">
        <v>14.99</v>
      </c>
      <c r="V564" s="17">
        <v>19.63</v>
      </c>
      <c r="W564" s="17"/>
      <c r="X564" s="17"/>
      <c r="Y564" s="15">
        <f t="shared" si="25"/>
        <v>2175.91</v>
      </c>
      <c r="Z564" s="13">
        <v>43862</v>
      </c>
      <c r="AA564" s="15">
        <f t="shared" si="26"/>
        <v>2175.91</v>
      </c>
    </row>
    <row r="565" spans="1:27" ht="12.5" x14ac:dyDescent="0.25">
      <c r="A565" s="8" t="s">
        <v>45</v>
      </c>
      <c r="B565" s="8" t="s">
        <v>46</v>
      </c>
      <c r="C565" s="8" t="str">
        <f t="shared" si="24"/>
        <v>Alexander Donaldson</v>
      </c>
      <c r="D565" s="16">
        <v>638.91999999999996</v>
      </c>
      <c r="E565" s="28">
        <v>514.48</v>
      </c>
      <c r="F565" s="17"/>
      <c r="G565" s="17"/>
      <c r="H565" s="17"/>
      <c r="I565" s="17"/>
      <c r="J565" s="17"/>
      <c r="K565" s="17"/>
      <c r="L565" s="17"/>
      <c r="M565" s="28"/>
      <c r="N565" s="17"/>
      <c r="O565" s="17"/>
      <c r="P565" s="17"/>
      <c r="Q565" s="17"/>
      <c r="R565" s="17"/>
      <c r="S565" s="17"/>
      <c r="T565" s="17"/>
      <c r="U565" s="17">
        <v>14.99</v>
      </c>
      <c r="V565" s="17">
        <v>21.76</v>
      </c>
      <c r="W565" s="17"/>
      <c r="X565" s="17">
        <v>2.5</v>
      </c>
      <c r="Y565" s="15">
        <f t="shared" si="25"/>
        <v>1192.6500000000001</v>
      </c>
      <c r="Z565" s="13">
        <v>43862</v>
      </c>
      <c r="AA565" s="15">
        <f t="shared" si="26"/>
        <v>1192.6500000000001</v>
      </c>
    </row>
    <row r="566" spans="1:27" ht="12.5" x14ac:dyDescent="0.25">
      <c r="A566" s="8" t="s">
        <v>47</v>
      </c>
      <c r="B566" s="8" t="s">
        <v>48</v>
      </c>
      <c r="C566" s="8" t="str">
        <f t="shared" si="24"/>
        <v>Sarah Duncan</v>
      </c>
      <c r="D566" s="16">
        <v>638.91999999999996</v>
      </c>
      <c r="E566" s="28">
        <v>426</v>
      </c>
      <c r="F566" s="17"/>
      <c r="G566" s="17"/>
      <c r="H566" s="17"/>
      <c r="I566" s="17"/>
      <c r="J566" s="17"/>
      <c r="K566" s="17"/>
      <c r="L566" s="17"/>
      <c r="M566" s="28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5">
        <f t="shared" si="25"/>
        <v>1064.92</v>
      </c>
      <c r="Z566" s="13">
        <v>43862</v>
      </c>
      <c r="AA566" s="15">
        <f t="shared" si="26"/>
        <v>1064.92</v>
      </c>
    </row>
    <row r="567" spans="1:27" ht="12.5" x14ac:dyDescent="0.25">
      <c r="A567" s="8" t="s">
        <v>49</v>
      </c>
      <c r="B567" s="8" t="s">
        <v>50</v>
      </c>
      <c r="C567" s="8" t="str">
        <f t="shared" si="24"/>
        <v>Adam Ellison</v>
      </c>
      <c r="D567" s="16">
        <v>638.91999999999996</v>
      </c>
      <c r="E567" s="28">
        <v>426</v>
      </c>
      <c r="F567" s="17"/>
      <c r="G567" s="17"/>
      <c r="H567" s="17"/>
      <c r="I567" s="17"/>
      <c r="J567" s="17"/>
      <c r="K567" s="17"/>
      <c r="L567" s="17"/>
      <c r="M567" s="28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5">
        <f t="shared" si="25"/>
        <v>1064.92</v>
      </c>
      <c r="Z567" s="13">
        <v>43862</v>
      </c>
      <c r="AA567" s="15">
        <f t="shared" si="26"/>
        <v>1064.92</v>
      </c>
    </row>
    <row r="568" spans="1:27" ht="12.5" x14ac:dyDescent="0.25">
      <c r="A568" s="9" t="s">
        <v>51</v>
      </c>
      <c r="B568" s="9" t="s">
        <v>123</v>
      </c>
      <c r="C568" s="8" t="str">
        <f t="shared" si="24"/>
        <v>Wilf Flynn</v>
      </c>
      <c r="D568" s="16">
        <v>638.91999999999996</v>
      </c>
      <c r="E568" s="16">
        <v>514.48</v>
      </c>
      <c r="F568" s="17"/>
      <c r="G568" s="17"/>
      <c r="H568" s="17"/>
      <c r="I568" s="17">
        <v>406.69</v>
      </c>
      <c r="J568" s="17"/>
      <c r="K568" s="17"/>
      <c r="L568" s="17"/>
      <c r="M568" s="28"/>
      <c r="N568" s="17"/>
      <c r="O568" s="17"/>
      <c r="P568" s="17"/>
      <c r="Q568" s="17">
        <v>474</v>
      </c>
      <c r="R568" s="17">
        <v>184</v>
      </c>
      <c r="S568" s="17"/>
      <c r="T568" s="17"/>
      <c r="U568" s="17"/>
      <c r="V568" s="17">
        <v>19.63</v>
      </c>
      <c r="W568" s="17"/>
      <c r="X568" s="17"/>
      <c r="Y568" s="15">
        <f t="shared" si="25"/>
        <v>2237.7200000000003</v>
      </c>
      <c r="Z568" s="13">
        <v>43862</v>
      </c>
      <c r="AA568" s="15">
        <f t="shared" si="26"/>
        <v>2237.7200000000003</v>
      </c>
    </row>
    <row r="569" spans="1:27" ht="12.5" x14ac:dyDescent="0.25">
      <c r="A569" s="8" t="s">
        <v>52</v>
      </c>
      <c r="B569" s="8" t="s">
        <v>53</v>
      </c>
      <c r="C569" s="8" t="str">
        <f t="shared" si="24"/>
        <v>James Foreman</v>
      </c>
      <c r="D569" s="16">
        <v>638.91999999999996</v>
      </c>
      <c r="E569" s="28">
        <v>639</v>
      </c>
      <c r="F569" s="17"/>
      <c r="G569" s="17"/>
      <c r="H569" s="17"/>
      <c r="I569" s="17"/>
      <c r="J569" s="17"/>
      <c r="K569" s="17"/>
      <c r="L569" s="17"/>
      <c r="M569" s="28"/>
      <c r="N569" s="17"/>
      <c r="O569" s="17"/>
      <c r="P569" s="17"/>
      <c r="Q569" s="17"/>
      <c r="R569" s="17"/>
      <c r="S569" s="17"/>
      <c r="T569" s="17"/>
      <c r="U569" s="17"/>
      <c r="V569" s="17">
        <v>19.63</v>
      </c>
      <c r="W569" s="17"/>
      <c r="X569" s="17">
        <v>2.5</v>
      </c>
      <c r="Y569" s="15">
        <f t="shared" si="25"/>
        <v>1300.0500000000002</v>
      </c>
      <c r="Z569" s="13">
        <v>43862</v>
      </c>
      <c r="AA569" s="15">
        <f t="shared" si="26"/>
        <v>1300.0500000000002</v>
      </c>
    </row>
    <row r="570" spans="1:27" ht="12.5" x14ac:dyDescent="0.25">
      <c r="A570" s="8" t="s">
        <v>54</v>
      </c>
      <c r="B570" s="8" t="s">
        <v>55</v>
      </c>
      <c r="C570" s="8" t="str">
        <f t="shared" si="24"/>
        <v>David Francis</v>
      </c>
      <c r="D570" s="16">
        <v>638.91999999999996</v>
      </c>
      <c r="E570" s="28"/>
      <c r="F570" s="17"/>
      <c r="G570" s="17"/>
      <c r="H570" s="17"/>
      <c r="I570" s="17"/>
      <c r="J570" s="17"/>
      <c r="K570" s="17"/>
      <c r="L570" s="17"/>
      <c r="M570" s="28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5">
        <f t="shared" si="25"/>
        <v>638.91999999999996</v>
      </c>
      <c r="Z570" s="13">
        <v>43862</v>
      </c>
      <c r="AA570" s="15">
        <f t="shared" si="26"/>
        <v>638.91999999999996</v>
      </c>
    </row>
    <row r="571" spans="1:27" ht="12.5" x14ac:dyDescent="0.25">
      <c r="A571" s="8" t="s">
        <v>56</v>
      </c>
      <c r="B571" s="8" t="s">
        <v>57</v>
      </c>
      <c r="C571" s="8" t="str">
        <f t="shared" si="24"/>
        <v>Ernest Gibson</v>
      </c>
      <c r="D571" s="16">
        <v>638.91999999999996</v>
      </c>
      <c r="E571" s="28">
        <v>852.17</v>
      </c>
      <c r="F571" s="17"/>
      <c r="G571" s="17"/>
      <c r="H571" s="17"/>
      <c r="I571" s="17"/>
      <c r="J571" s="17"/>
      <c r="K571" s="17"/>
      <c r="L571" s="17"/>
      <c r="M571" s="28"/>
      <c r="N571" s="17"/>
      <c r="O571" s="17"/>
      <c r="P571" s="17"/>
      <c r="Q571" s="17"/>
      <c r="R571" s="17"/>
      <c r="S571" s="17"/>
      <c r="T571" s="17"/>
      <c r="U571" s="17"/>
      <c r="V571" s="17">
        <v>19.63</v>
      </c>
      <c r="W571" s="17"/>
      <c r="X571" s="17"/>
      <c r="Y571" s="15">
        <f t="shared" si="25"/>
        <v>1510.72</v>
      </c>
      <c r="Z571" s="13">
        <v>43862</v>
      </c>
      <c r="AA571" s="15">
        <f t="shared" si="26"/>
        <v>1510.72</v>
      </c>
    </row>
    <row r="572" spans="1:27" ht="12.5" x14ac:dyDescent="0.25">
      <c r="A572" s="8" t="s">
        <v>58</v>
      </c>
      <c r="B572" s="8" t="s">
        <v>59</v>
      </c>
      <c r="C572" s="8" t="str">
        <f t="shared" si="24"/>
        <v>Angela Hamilton</v>
      </c>
      <c r="D572" s="16">
        <v>638.91999999999996</v>
      </c>
      <c r="E572" s="28"/>
      <c r="F572" s="17"/>
      <c r="G572" s="17"/>
      <c r="H572" s="17"/>
      <c r="I572" s="17"/>
      <c r="J572" s="17"/>
      <c r="K572" s="17"/>
      <c r="L572" s="17"/>
      <c r="M572" s="28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5">
        <f t="shared" si="25"/>
        <v>638.91999999999996</v>
      </c>
      <c r="Z572" s="13">
        <v>43862</v>
      </c>
      <c r="AA572" s="15">
        <f t="shared" si="26"/>
        <v>638.91999999999996</v>
      </c>
    </row>
    <row r="573" spans="1:27" ht="12.5" x14ac:dyDescent="0.25">
      <c r="A573" s="8" t="s">
        <v>60</v>
      </c>
      <c r="B573" s="8" t="s">
        <v>61</v>
      </c>
      <c r="C573" s="8" t="str">
        <f t="shared" si="24"/>
        <v>Patricia Hay</v>
      </c>
      <c r="D573" s="16">
        <v>638.91999999999996</v>
      </c>
      <c r="E573" s="28">
        <v>426</v>
      </c>
      <c r="F573" s="17"/>
      <c r="G573" s="17"/>
      <c r="H573" s="17"/>
      <c r="I573" s="17"/>
      <c r="J573" s="17"/>
      <c r="K573" s="17"/>
      <c r="L573" s="17"/>
      <c r="M573" s="28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>
        <v>2.5</v>
      </c>
      <c r="Y573" s="15">
        <f t="shared" si="25"/>
        <v>1067.42</v>
      </c>
      <c r="Z573" s="13">
        <v>43862</v>
      </c>
      <c r="AA573" s="15">
        <f t="shared" si="26"/>
        <v>1067.42</v>
      </c>
    </row>
    <row r="574" spans="1:27" ht="12.5" x14ac:dyDescent="0.25">
      <c r="A574" s="8" t="s">
        <v>62</v>
      </c>
      <c r="B574" s="8" t="s">
        <v>63</v>
      </c>
      <c r="C574" s="8" t="str">
        <f t="shared" si="24"/>
        <v>Anne Hetherington</v>
      </c>
      <c r="D574" s="16">
        <v>638.91999999999996</v>
      </c>
      <c r="E574" s="28">
        <v>639</v>
      </c>
      <c r="F574" s="17"/>
      <c r="G574" s="17"/>
      <c r="H574" s="17"/>
      <c r="I574" s="17"/>
      <c r="J574" s="17"/>
      <c r="K574" s="17"/>
      <c r="L574" s="17"/>
      <c r="M574" s="28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>
        <v>2.5</v>
      </c>
      <c r="Y574" s="15">
        <f t="shared" si="25"/>
        <v>1280.42</v>
      </c>
      <c r="Z574" s="13">
        <v>43862</v>
      </c>
      <c r="AA574" s="15">
        <f t="shared" si="26"/>
        <v>1280.42</v>
      </c>
    </row>
    <row r="575" spans="1:27" ht="12.5" x14ac:dyDescent="0.25">
      <c r="A575" s="8" t="s">
        <v>64</v>
      </c>
      <c r="B575" s="8" t="s">
        <v>65</v>
      </c>
      <c r="C575" s="8" t="str">
        <f t="shared" si="24"/>
        <v>Gladys Hobson</v>
      </c>
      <c r="D575" s="16">
        <v>638.91999999999996</v>
      </c>
      <c r="E575" s="28">
        <v>274.25</v>
      </c>
      <c r="F575" s="17"/>
      <c r="G575" s="17"/>
      <c r="H575" s="17"/>
      <c r="I575" s="17"/>
      <c r="J575" s="17"/>
      <c r="K575" s="17"/>
      <c r="L575" s="17"/>
      <c r="M575" s="28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>
        <v>2.5</v>
      </c>
      <c r="Y575" s="15">
        <f t="shared" si="25"/>
        <v>915.67</v>
      </c>
      <c r="Z575" s="13">
        <v>43862</v>
      </c>
      <c r="AA575" s="15">
        <f t="shared" si="26"/>
        <v>915.67</v>
      </c>
    </row>
    <row r="576" spans="1:27" ht="12.5" x14ac:dyDescent="0.25">
      <c r="A576" s="8" t="s">
        <v>68</v>
      </c>
      <c r="B576" s="8" t="s">
        <v>24</v>
      </c>
      <c r="C576" s="8" t="str">
        <f t="shared" si="24"/>
        <v>Joan Keegan</v>
      </c>
      <c r="D576" s="16">
        <v>638.91999999999996</v>
      </c>
      <c r="E576" s="28">
        <v>213</v>
      </c>
      <c r="F576" s="17"/>
      <c r="G576" s="17"/>
      <c r="H576" s="17"/>
      <c r="I576" s="17"/>
      <c r="J576" s="17"/>
      <c r="K576" s="17"/>
      <c r="L576" s="17"/>
      <c r="M576" s="28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>
        <v>2.5</v>
      </c>
      <c r="Y576" s="15">
        <f t="shared" si="25"/>
        <v>854.42</v>
      </c>
      <c r="Z576" s="13">
        <v>43862</v>
      </c>
      <c r="AA576" s="15">
        <f t="shared" si="26"/>
        <v>854.42</v>
      </c>
    </row>
    <row r="577" spans="1:27" ht="12.5" x14ac:dyDescent="0.25">
      <c r="A577" s="8" t="s">
        <v>69</v>
      </c>
      <c r="B577" s="8" t="s">
        <v>70</v>
      </c>
      <c r="C577" s="8" t="str">
        <f t="shared" si="24"/>
        <v>Alan Kerr</v>
      </c>
      <c r="D577" s="16">
        <v>638.91999999999996</v>
      </c>
      <c r="E577" s="28">
        <v>1020.08</v>
      </c>
      <c r="F577" s="17"/>
      <c r="G577" s="17"/>
      <c r="H577" s="17">
        <v>26.4</v>
      </c>
      <c r="I577" s="17"/>
      <c r="J577" s="17"/>
      <c r="K577" s="17"/>
      <c r="L577" s="17"/>
      <c r="M577" s="28"/>
      <c r="N577" s="17"/>
      <c r="O577" s="17"/>
      <c r="P577" s="17"/>
      <c r="Q577" s="17"/>
      <c r="R577" s="17"/>
      <c r="S577" s="17"/>
      <c r="T577" s="17"/>
      <c r="U577" s="17">
        <v>14.99</v>
      </c>
      <c r="V577" s="17">
        <v>19.63</v>
      </c>
      <c r="W577" s="17"/>
      <c r="X577" s="17"/>
      <c r="Y577" s="15">
        <f t="shared" si="25"/>
        <v>1720.0200000000002</v>
      </c>
      <c r="Z577" s="13">
        <v>43862</v>
      </c>
      <c r="AA577" s="15">
        <f t="shared" si="26"/>
        <v>1720.0200000000002</v>
      </c>
    </row>
    <row r="578" spans="1:27" ht="12.5" x14ac:dyDescent="0.25">
      <c r="A578" s="9" t="s">
        <v>71</v>
      </c>
      <c r="B578" s="9" t="s">
        <v>72</v>
      </c>
      <c r="C578" s="8" t="str">
        <f t="shared" si="24"/>
        <v>Geraldine Kilgour</v>
      </c>
      <c r="D578" s="16">
        <v>638.91999999999996</v>
      </c>
      <c r="E578" s="16">
        <v>639</v>
      </c>
      <c r="F578" s="17"/>
      <c r="G578" s="17"/>
      <c r="H578" s="17"/>
      <c r="I578" s="17"/>
      <c r="J578" s="17"/>
      <c r="K578" s="17"/>
      <c r="L578" s="17"/>
      <c r="M578" s="28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5">
        <f t="shared" si="25"/>
        <v>1277.92</v>
      </c>
      <c r="Z578" s="13">
        <v>43862</v>
      </c>
      <c r="AA578" s="15">
        <f t="shared" si="26"/>
        <v>1277.92</v>
      </c>
    </row>
    <row r="579" spans="1:27" ht="12.5" x14ac:dyDescent="0.25">
      <c r="A579" s="8" t="s">
        <v>73</v>
      </c>
      <c r="B579" s="8" t="s">
        <v>74</v>
      </c>
      <c r="C579" s="8" t="str">
        <f t="shared" ref="C579:C632" si="27">CONCATENATE(B579," ",A579)</f>
        <v>Eileen Leask</v>
      </c>
      <c r="D579" s="16">
        <v>638.91999999999996</v>
      </c>
      <c r="E579" s="28">
        <v>852.17</v>
      </c>
      <c r="F579" s="17"/>
      <c r="G579" s="17"/>
      <c r="H579" s="17"/>
      <c r="I579" s="17"/>
      <c r="J579" s="17"/>
      <c r="K579" s="17"/>
      <c r="L579" s="17"/>
      <c r="M579" s="28"/>
      <c r="N579" s="17"/>
      <c r="O579" s="17"/>
      <c r="P579" s="17"/>
      <c r="Q579" s="17"/>
      <c r="R579" s="17"/>
      <c r="S579" s="17"/>
      <c r="T579" s="17"/>
      <c r="U579" s="17">
        <v>14.99</v>
      </c>
      <c r="V579" s="17">
        <v>19.63</v>
      </c>
      <c r="W579" s="17"/>
      <c r="X579" s="17">
        <v>2.5</v>
      </c>
      <c r="Y579" s="15">
        <f t="shared" ref="Y579:Y642" si="28">SUM(A579:X579)</f>
        <v>1528.21</v>
      </c>
      <c r="Z579" s="13">
        <v>43862</v>
      </c>
      <c r="AA579" s="15">
        <f t="shared" ref="AA579:AA642" si="29">SUM(D579:X579)</f>
        <v>1528.21</v>
      </c>
    </row>
    <row r="580" spans="1:27" ht="12.5" x14ac:dyDescent="0.25">
      <c r="A580" s="9" t="s">
        <v>75</v>
      </c>
      <c r="B580" s="9" t="s">
        <v>122</v>
      </c>
      <c r="C580" s="8" t="str">
        <f t="shared" si="27"/>
        <v>Ed Malcolm</v>
      </c>
      <c r="D580" s="16">
        <v>638.91999999999996</v>
      </c>
      <c r="E580" s="16">
        <v>1020.08</v>
      </c>
      <c r="F580" s="17"/>
      <c r="G580" s="17"/>
      <c r="H580" s="17"/>
      <c r="I580" s="17">
        <v>24.83</v>
      </c>
      <c r="J580" s="17"/>
      <c r="K580" s="17"/>
      <c r="L580" s="17"/>
      <c r="M580" s="28"/>
      <c r="N580" s="17"/>
      <c r="O580" s="17"/>
      <c r="P580" s="17"/>
      <c r="Q580" s="17"/>
      <c r="R580" s="17"/>
      <c r="S580" s="17"/>
      <c r="T580" s="17"/>
      <c r="U580" s="17">
        <v>14.99</v>
      </c>
      <c r="V580" s="17">
        <v>8.89</v>
      </c>
      <c r="W580" s="17"/>
      <c r="X580" s="17"/>
      <c r="Y580" s="15">
        <f t="shared" si="28"/>
        <v>1707.71</v>
      </c>
      <c r="Z580" s="13">
        <v>43862</v>
      </c>
      <c r="AA580" s="15">
        <f t="shared" si="29"/>
        <v>1707.71</v>
      </c>
    </row>
    <row r="581" spans="1:27" ht="12.5" x14ac:dyDescent="0.25">
      <c r="A581" s="9" t="s">
        <v>75</v>
      </c>
      <c r="B581" s="9" t="s">
        <v>76</v>
      </c>
      <c r="C581" s="8" t="str">
        <f t="shared" si="27"/>
        <v>Iain Malcolm</v>
      </c>
      <c r="D581" s="16">
        <v>638.91999999999996</v>
      </c>
      <c r="E581" s="16">
        <v>2343.42</v>
      </c>
      <c r="F581" s="17"/>
      <c r="G581" s="17"/>
      <c r="H581" s="17"/>
      <c r="I581" s="34"/>
      <c r="J581" s="17"/>
      <c r="K581" s="17"/>
      <c r="L581" s="17"/>
      <c r="M581" s="28"/>
      <c r="N581" s="17"/>
      <c r="O581" s="17"/>
      <c r="P581" s="17"/>
      <c r="Q581" s="34"/>
      <c r="R581" s="34"/>
      <c r="S581" s="17"/>
      <c r="T581" s="17"/>
      <c r="U581" s="17"/>
      <c r="V581" s="17">
        <v>21.76</v>
      </c>
      <c r="W581" s="17"/>
      <c r="X581" s="17"/>
      <c r="Y581" s="15">
        <f t="shared" si="28"/>
        <v>3004.1000000000004</v>
      </c>
      <c r="Z581" s="13">
        <v>43862</v>
      </c>
      <c r="AA581" s="15">
        <f t="shared" si="29"/>
        <v>3004.1000000000004</v>
      </c>
    </row>
    <row r="582" spans="1:27" ht="12.5" x14ac:dyDescent="0.25">
      <c r="A582" s="8" t="s">
        <v>77</v>
      </c>
      <c r="B582" s="8" t="s">
        <v>79</v>
      </c>
      <c r="C582" s="8" t="str">
        <f t="shared" si="27"/>
        <v>Nancy Maxwell</v>
      </c>
      <c r="D582" s="16">
        <v>638.91999999999996</v>
      </c>
      <c r="E582" s="28">
        <v>1020.08</v>
      </c>
      <c r="F582" s="17"/>
      <c r="G582" s="17"/>
      <c r="H582" s="17"/>
      <c r="I582" s="17"/>
      <c r="J582" s="17"/>
      <c r="K582" s="17"/>
      <c r="L582" s="17"/>
      <c r="M582" s="28"/>
      <c r="N582" s="17"/>
      <c r="O582" s="17"/>
      <c r="P582" s="17"/>
      <c r="Q582" s="17"/>
      <c r="R582" s="17"/>
      <c r="S582" s="17"/>
      <c r="T582" s="17"/>
      <c r="U582" s="17">
        <v>14.99</v>
      </c>
      <c r="V582" s="17">
        <v>19.63</v>
      </c>
      <c r="W582" s="17"/>
      <c r="X582" s="17">
        <v>2.5</v>
      </c>
      <c r="Y582" s="15">
        <f t="shared" si="28"/>
        <v>1696.1200000000001</v>
      </c>
      <c r="Z582" s="13">
        <v>43862</v>
      </c>
      <c r="AA582" s="15">
        <f t="shared" si="29"/>
        <v>1696.1200000000001</v>
      </c>
    </row>
    <row r="583" spans="1:27" ht="12.5" x14ac:dyDescent="0.25">
      <c r="A583" s="8" t="s">
        <v>77</v>
      </c>
      <c r="B583" s="8" t="s">
        <v>80</v>
      </c>
      <c r="C583" s="8" t="str">
        <f t="shared" si="27"/>
        <v>Neil Maxwell</v>
      </c>
      <c r="D583" s="16">
        <v>638.91999999999996</v>
      </c>
      <c r="E583" s="28">
        <v>639</v>
      </c>
      <c r="F583" s="17"/>
      <c r="G583" s="17"/>
      <c r="H583" s="17"/>
      <c r="I583" s="17"/>
      <c r="J583" s="17"/>
      <c r="K583" s="17"/>
      <c r="L583" s="17"/>
      <c r="M583" s="28"/>
      <c r="N583" s="17"/>
      <c r="O583" s="17"/>
      <c r="P583" s="17"/>
      <c r="Q583" s="17"/>
      <c r="R583" s="17"/>
      <c r="S583" s="17"/>
      <c r="T583" s="17"/>
      <c r="U583" s="17">
        <v>14.99</v>
      </c>
      <c r="V583" s="17">
        <v>19.63</v>
      </c>
      <c r="W583" s="17"/>
      <c r="X583" s="17"/>
      <c r="Y583" s="15">
        <f t="shared" si="28"/>
        <v>1312.5400000000002</v>
      </c>
      <c r="Z583" s="13">
        <v>43862</v>
      </c>
      <c r="AA583" s="15">
        <f t="shared" si="29"/>
        <v>1312.5400000000002</v>
      </c>
    </row>
    <row r="584" spans="1:27" ht="12.5" x14ac:dyDescent="0.25">
      <c r="A584" s="8" t="s">
        <v>81</v>
      </c>
      <c r="B584" s="8" t="s">
        <v>22</v>
      </c>
      <c r="C584" s="8" t="str">
        <f t="shared" si="27"/>
        <v>John McCabe</v>
      </c>
      <c r="D584" s="16">
        <v>638.91999999999996</v>
      </c>
      <c r="E584" s="28">
        <v>852.17</v>
      </c>
      <c r="F584" s="17"/>
      <c r="G584" s="17"/>
      <c r="H584" s="17"/>
      <c r="I584" s="17"/>
      <c r="J584" s="17"/>
      <c r="K584" s="17"/>
      <c r="L584" s="17"/>
      <c r="M584" s="28"/>
      <c r="N584" s="17"/>
      <c r="O584" s="17"/>
      <c r="P584" s="17"/>
      <c r="Q584" s="17"/>
      <c r="R584" s="17"/>
      <c r="S584" s="17"/>
      <c r="T584" s="17"/>
      <c r="U584" s="17"/>
      <c r="V584" s="17">
        <v>19.63</v>
      </c>
      <c r="W584" s="17"/>
      <c r="X584" s="17"/>
      <c r="Y584" s="15">
        <f t="shared" si="28"/>
        <v>1510.72</v>
      </c>
      <c r="Z584" s="13">
        <v>43862</v>
      </c>
      <c r="AA584" s="15">
        <f t="shared" si="29"/>
        <v>1510.72</v>
      </c>
    </row>
    <row r="585" spans="1:27" ht="12.5" x14ac:dyDescent="0.25">
      <c r="A585" s="8" t="s">
        <v>82</v>
      </c>
      <c r="B585" s="8" t="s">
        <v>83</v>
      </c>
      <c r="C585" s="8" t="str">
        <f t="shared" si="27"/>
        <v>Elizabeth McHugh</v>
      </c>
      <c r="D585" s="16">
        <v>638.91999999999996</v>
      </c>
      <c r="E585" s="28">
        <v>426</v>
      </c>
      <c r="F585" s="17"/>
      <c r="G585" s="17"/>
      <c r="H585" s="17"/>
      <c r="I585" s="17"/>
      <c r="J585" s="17"/>
      <c r="K585" s="17"/>
      <c r="L585" s="17"/>
      <c r="M585" s="28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5">
        <f t="shared" si="28"/>
        <v>1064.92</v>
      </c>
      <c r="Z585" s="13">
        <v>43862</v>
      </c>
      <c r="AA585" s="15">
        <f t="shared" si="29"/>
        <v>1064.92</v>
      </c>
    </row>
    <row r="586" spans="1:27" ht="12.5" x14ac:dyDescent="0.25">
      <c r="A586" s="8" t="s">
        <v>85</v>
      </c>
      <c r="B586" s="8" t="s">
        <v>86</v>
      </c>
      <c r="C586" s="8" t="str">
        <f t="shared" si="27"/>
        <v>Jeffery Milburn</v>
      </c>
      <c r="D586" s="16">
        <v>638.91999999999996</v>
      </c>
      <c r="E586" s="28">
        <v>213</v>
      </c>
      <c r="F586" s="17"/>
      <c r="G586" s="17"/>
      <c r="H586" s="17"/>
      <c r="I586" s="17"/>
      <c r="J586" s="17"/>
      <c r="K586" s="17"/>
      <c r="L586" s="17"/>
      <c r="M586" s="28"/>
      <c r="N586" s="17"/>
      <c r="O586" s="17"/>
      <c r="P586" s="17"/>
      <c r="Q586" s="17"/>
      <c r="R586" s="17"/>
      <c r="S586" s="17"/>
      <c r="T586" s="17"/>
      <c r="U586" s="17">
        <v>14.99</v>
      </c>
      <c r="V586" s="17">
        <v>0</v>
      </c>
      <c r="W586" s="17"/>
      <c r="X586" s="17"/>
      <c r="Y586" s="15">
        <f t="shared" si="28"/>
        <v>866.91</v>
      </c>
      <c r="Z586" s="13">
        <v>43862</v>
      </c>
      <c r="AA586" s="15">
        <f t="shared" si="29"/>
        <v>866.91</v>
      </c>
    </row>
    <row r="587" spans="1:27" ht="12.5" x14ac:dyDescent="0.25">
      <c r="A587" s="8" t="s">
        <v>85</v>
      </c>
      <c r="B587" s="8" t="s">
        <v>87</v>
      </c>
      <c r="C587" s="8" t="str">
        <f t="shared" si="27"/>
        <v>Paul Milburn</v>
      </c>
      <c r="D587" s="16">
        <v>638.91999999999996</v>
      </c>
      <c r="E587" s="28"/>
      <c r="F587" s="17"/>
      <c r="G587" s="17"/>
      <c r="H587" s="17"/>
      <c r="I587" s="17"/>
      <c r="J587" s="17"/>
      <c r="K587" s="17"/>
      <c r="L587" s="17"/>
      <c r="M587" s="28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5">
        <f t="shared" si="28"/>
        <v>638.91999999999996</v>
      </c>
      <c r="Z587" s="13">
        <v>43862</v>
      </c>
      <c r="AA587" s="15">
        <f t="shared" si="29"/>
        <v>638.91999999999996</v>
      </c>
    </row>
    <row r="588" spans="1:27" ht="12.5" x14ac:dyDescent="0.25">
      <c r="A588" s="9" t="s">
        <v>88</v>
      </c>
      <c r="B588" s="9" t="s">
        <v>89</v>
      </c>
      <c r="C588" s="8" t="str">
        <f t="shared" si="27"/>
        <v>Margaret Peacock</v>
      </c>
      <c r="D588" s="16">
        <v>638.91999999999996</v>
      </c>
      <c r="E588" s="16">
        <v>514.48</v>
      </c>
      <c r="F588" s="17"/>
      <c r="G588" s="17"/>
      <c r="H588" s="17"/>
      <c r="I588" s="17"/>
      <c r="J588" s="17"/>
      <c r="K588" s="17"/>
      <c r="L588" s="17"/>
      <c r="M588" s="28"/>
      <c r="N588" s="17"/>
      <c r="O588" s="17"/>
      <c r="P588" s="17"/>
      <c r="Q588" s="17"/>
      <c r="R588" s="17"/>
      <c r="S588" s="17"/>
      <c r="T588" s="17"/>
      <c r="U588" s="17">
        <v>14.99</v>
      </c>
      <c r="V588" s="17"/>
      <c r="W588" s="17"/>
      <c r="X588" s="17"/>
      <c r="Y588" s="15">
        <f t="shared" si="28"/>
        <v>1168.3900000000001</v>
      </c>
      <c r="Z588" s="13">
        <v>43862</v>
      </c>
      <c r="AA588" s="15">
        <f t="shared" si="29"/>
        <v>1168.3900000000001</v>
      </c>
    </row>
    <row r="589" spans="1:27" ht="12.5" x14ac:dyDescent="0.25">
      <c r="A589" s="8" t="s">
        <v>90</v>
      </c>
      <c r="B589" s="8" t="s">
        <v>53</v>
      </c>
      <c r="C589" s="8" t="str">
        <f t="shared" si="27"/>
        <v>James Perry</v>
      </c>
      <c r="D589" s="16">
        <v>638.91999999999996</v>
      </c>
      <c r="E589" s="28">
        <v>426</v>
      </c>
      <c r="F589" s="17"/>
      <c r="G589" s="17"/>
      <c r="H589" s="17"/>
      <c r="I589" s="17"/>
      <c r="J589" s="17"/>
      <c r="K589" s="17"/>
      <c r="L589" s="17"/>
      <c r="M589" s="28"/>
      <c r="N589" s="17"/>
      <c r="O589" s="17"/>
      <c r="P589" s="17"/>
      <c r="Q589" s="17"/>
      <c r="R589" s="17"/>
      <c r="S589" s="17"/>
      <c r="T589" s="17"/>
      <c r="U589" s="17"/>
      <c r="V589" s="17">
        <v>19.63</v>
      </c>
      <c r="W589" s="17"/>
      <c r="X589" s="17">
        <v>2.5</v>
      </c>
      <c r="Y589" s="15">
        <f t="shared" si="28"/>
        <v>1087.0500000000002</v>
      </c>
      <c r="Z589" s="13">
        <v>43862</v>
      </c>
      <c r="AA589" s="15">
        <f t="shared" si="29"/>
        <v>1087.0500000000002</v>
      </c>
    </row>
    <row r="590" spans="1:27" ht="12.5" x14ac:dyDescent="0.25">
      <c r="A590" s="8" t="s">
        <v>91</v>
      </c>
      <c r="B590" s="8" t="s">
        <v>92</v>
      </c>
      <c r="C590" s="8" t="str">
        <f t="shared" si="27"/>
        <v>Richard Porthouse</v>
      </c>
      <c r="D590" s="16">
        <v>638.91999999999996</v>
      </c>
      <c r="E590" s="28"/>
      <c r="F590" s="17"/>
      <c r="G590" s="17"/>
      <c r="H590" s="17"/>
      <c r="I590" s="17"/>
      <c r="J590" s="17"/>
      <c r="K590" s="17"/>
      <c r="L590" s="17"/>
      <c r="M590" s="28"/>
      <c r="N590" s="17"/>
      <c r="O590" s="17"/>
      <c r="P590" s="17"/>
      <c r="Q590" s="17"/>
      <c r="R590" s="17"/>
      <c r="S590" s="17"/>
      <c r="T590" s="17"/>
      <c r="U590" s="17"/>
      <c r="V590" s="17">
        <v>19.63</v>
      </c>
      <c r="W590" s="17"/>
      <c r="X590" s="17">
        <v>2.5</v>
      </c>
      <c r="Y590" s="15">
        <f t="shared" si="28"/>
        <v>661.05</v>
      </c>
      <c r="Z590" s="13">
        <v>43862</v>
      </c>
      <c r="AA590" s="15">
        <f t="shared" si="29"/>
        <v>661.05</v>
      </c>
    </row>
    <row r="591" spans="1:27" ht="12.5" x14ac:dyDescent="0.25">
      <c r="A591" s="8" t="s">
        <v>93</v>
      </c>
      <c r="B591" s="8" t="s">
        <v>94</v>
      </c>
      <c r="C591" s="8" t="str">
        <f t="shared" si="27"/>
        <v>Lynne Proudlock</v>
      </c>
      <c r="D591" s="16">
        <v>638.91999999999996</v>
      </c>
      <c r="E591" s="28">
        <v>504.42</v>
      </c>
      <c r="F591" s="17"/>
      <c r="G591" s="17"/>
      <c r="H591" s="17"/>
      <c r="I591" s="17"/>
      <c r="J591" s="17"/>
      <c r="K591" s="17"/>
      <c r="L591" s="17"/>
      <c r="M591" s="28"/>
      <c r="N591" s="17"/>
      <c r="O591" s="17"/>
      <c r="P591" s="17"/>
      <c r="Q591" s="17"/>
      <c r="R591" s="17"/>
      <c r="S591" s="17"/>
      <c r="T591" s="17"/>
      <c r="U591" s="17">
        <v>14.99</v>
      </c>
      <c r="V591" s="17">
        <v>19.63</v>
      </c>
      <c r="W591" s="17"/>
      <c r="X591" s="17"/>
      <c r="Y591" s="15">
        <f t="shared" si="28"/>
        <v>1177.96</v>
      </c>
      <c r="Z591" s="13">
        <v>43862</v>
      </c>
      <c r="AA591" s="15">
        <f t="shared" si="29"/>
        <v>1177.96</v>
      </c>
    </row>
    <row r="592" spans="1:27" ht="12.5" x14ac:dyDescent="0.25">
      <c r="A592" s="8" t="s">
        <v>95</v>
      </c>
      <c r="B592" s="8" t="s">
        <v>96</v>
      </c>
      <c r="C592" s="8" t="str">
        <f t="shared" si="27"/>
        <v>Olive Punchion</v>
      </c>
      <c r="D592" s="16">
        <v>638.91999999999996</v>
      </c>
      <c r="E592" s="28">
        <v>514.48</v>
      </c>
      <c r="F592" s="17"/>
      <c r="G592" s="17"/>
      <c r="H592" s="17"/>
      <c r="I592" s="17"/>
      <c r="J592" s="17"/>
      <c r="K592" s="17"/>
      <c r="L592" s="17"/>
      <c r="M592" s="28"/>
      <c r="N592" s="17"/>
      <c r="O592" s="17"/>
      <c r="P592" s="17"/>
      <c r="Q592" s="17"/>
      <c r="R592" s="17"/>
      <c r="S592" s="17"/>
      <c r="T592" s="17"/>
      <c r="U592" s="17">
        <v>14.99</v>
      </c>
      <c r="V592" s="17">
        <v>19.63</v>
      </c>
      <c r="W592" s="17"/>
      <c r="X592" s="17"/>
      <c r="Y592" s="15">
        <f t="shared" si="28"/>
        <v>1188.0200000000002</v>
      </c>
      <c r="Z592" s="13">
        <v>43862</v>
      </c>
      <c r="AA592" s="15">
        <f t="shared" si="29"/>
        <v>1188.0200000000002</v>
      </c>
    </row>
    <row r="593" spans="1:27" ht="12.5" x14ac:dyDescent="0.25">
      <c r="A593" s="9" t="s">
        <v>97</v>
      </c>
      <c r="B593" s="9" t="s">
        <v>98</v>
      </c>
      <c r="C593" s="8" t="str">
        <f t="shared" si="27"/>
        <v>Doreen Purvis</v>
      </c>
      <c r="D593" s="16">
        <v>638.91999999999996</v>
      </c>
      <c r="E593" s="16">
        <v>426</v>
      </c>
      <c r="F593" s="17"/>
      <c r="G593" s="17"/>
      <c r="H593" s="17"/>
      <c r="I593" s="17"/>
      <c r="J593" s="17"/>
      <c r="K593" s="17"/>
      <c r="L593" s="17"/>
      <c r="M593" s="28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>
        <v>2.5</v>
      </c>
      <c r="Y593" s="15">
        <f t="shared" si="28"/>
        <v>1067.42</v>
      </c>
      <c r="Z593" s="13">
        <v>43862</v>
      </c>
      <c r="AA593" s="15">
        <f t="shared" si="29"/>
        <v>1067.42</v>
      </c>
    </row>
    <row r="594" spans="1:27" ht="12.5" x14ac:dyDescent="0.25">
      <c r="A594" s="8" t="s">
        <v>99</v>
      </c>
      <c r="B594" s="8" t="s">
        <v>100</v>
      </c>
      <c r="C594" s="8" t="str">
        <f t="shared" si="27"/>
        <v>Keith Roberts</v>
      </c>
      <c r="D594" s="16">
        <v>638.91999999999996</v>
      </c>
      <c r="E594" s="28"/>
      <c r="F594" s="17"/>
      <c r="G594" s="17"/>
      <c r="H594" s="17"/>
      <c r="I594" s="17"/>
      <c r="J594" s="17"/>
      <c r="K594" s="17"/>
      <c r="L594" s="17"/>
      <c r="M594" s="28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5">
        <f t="shared" si="28"/>
        <v>638.91999999999996</v>
      </c>
      <c r="Z594" s="13">
        <v>43862</v>
      </c>
      <c r="AA594" s="15">
        <f t="shared" si="29"/>
        <v>638.91999999999996</v>
      </c>
    </row>
    <row r="595" spans="1:27" ht="12.5" x14ac:dyDescent="0.25">
      <c r="A595" s="8" t="s">
        <v>101</v>
      </c>
      <c r="B595" s="8" t="s">
        <v>22</v>
      </c>
      <c r="C595" s="8" t="str">
        <f t="shared" si="27"/>
        <v>John Robertson</v>
      </c>
      <c r="D595" s="16">
        <v>638.91999999999996</v>
      </c>
      <c r="E595" s="28">
        <v>213</v>
      </c>
      <c r="F595" s="17"/>
      <c r="G595" s="17"/>
      <c r="H595" s="17"/>
      <c r="I595" s="17"/>
      <c r="J595" s="17"/>
      <c r="K595" s="17"/>
      <c r="L595" s="17"/>
      <c r="M595" s="28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5">
        <f t="shared" si="28"/>
        <v>851.92</v>
      </c>
      <c r="Z595" s="13">
        <v>43862</v>
      </c>
      <c r="AA595" s="15">
        <f t="shared" si="29"/>
        <v>851.92</v>
      </c>
    </row>
    <row r="596" spans="1:27" ht="12.5" x14ac:dyDescent="0.25">
      <c r="A596" s="8" t="s">
        <v>102</v>
      </c>
      <c r="B596" s="8" t="s">
        <v>53</v>
      </c>
      <c r="C596" s="8" t="str">
        <f t="shared" si="27"/>
        <v>James Sewell</v>
      </c>
      <c r="D596" s="16">
        <v>638.91999999999996</v>
      </c>
      <c r="E596" s="28"/>
      <c r="F596" s="17"/>
      <c r="G596" s="17"/>
      <c r="H596" s="17"/>
      <c r="I596" s="17"/>
      <c r="J596" s="17"/>
      <c r="K596" s="17"/>
      <c r="L596" s="17"/>
      <c r="M596" s="28"/>
      <c r="N596" s="17"/>
      <c r="O596" s="17"/>
      <c r="P596" s="17"/>
      <c r="Q596" s="17"/>
      <c r="R596" s="17"/>
      <c r="S596" s="17"/>
      <c r="T596" s="17"/>
      <c r="U596" s="17">
        <v>14.99</v>
      </c>
      <c r="V596" s="17">
        <v>19.63</v>
      </c>
      <c r="W596" s="17"/>
      <c r="X596" s="17">
        <v>2.5</v>
      </c>
      <c r="Y596" s="15">
        <f t="shared" si="28"/>
        <v>676.04</v>
      </c>
      <c r="Z596" s="13">
        <v>43862</v>
      </c>
      <c r="AA596" s="15">
        <f t="shared" si="29"/>
        <v>676.04</v>
      </c>
    </row>
    <row r="597" spans="1:27" ht="12.5" x14ac:dyDescent="0.25">
      <c r="A597" s="9" t="s">
        <v>103</v>
      </c>
      <c r="B597" s="9" t="s">
        <v>70</v>
      </c>
      <c r="C597" s="8" t="str">
        <f t="shared" si="27"/>
        <v>Alan Smith</v>
      </c>
      <c r="D597" s="16">
        <v>638.91999999999996</v>
      </c>
      <c r="E597" s="16">
        <v>639</v>
      </c>
      <c r="F597" s="17"/>
      <c r="G597" s="17"/>
      <c r="H597" s="17"/>
      <c r="I597" s="17"/>
      <c r="J597" s="17"/>
      <c r="K597" s="17"/>
      <c r="L597" s="17"/>
      <c r="M597" s="28"/>
      <c r="N597" s="17"/>
      <c r="O597" s="17"/>
      <c r="P597" s="17"/>
      <c r="Q597" s="17"/>
      <c r="R597" s="17"/>
      <c r="S597" s="17"/>
      <c r="T597" s="17"/>
      <c r="U597" s="17">
        <v>14.99</v>
      </c>
      <c r="V597" s="17"/>
      <c r="W597" s="17"/>
      <c r="X597" s="17">
        <v>2.5</v>
      </c>
      <c r="Y597" s="15">
        <f t="shared" si="28"/>
        <v>1295.4100000000001</v>
      </c>
      <c r="Z597" s="13">
        <v>43862</v>
      </c>
      <c r="AA597" s="15">
        <f t="shared" si="29"/>
        <v>1295.4100000000001</v>
      </c>
    </row>
    <row r="598" spans="1:27" ht="12.5" x14ac:dyDescent="0.25">
      <c r="A598" s="9" t="s">
        <v>103</v>
      </c>
      <c r="B598" s="9" t="s">
        <v>104</v>
      </c>
      <c r="C598" s="8" t="str">
        <f t="shared" si="27"/>
        <v>Moira Smith</v>
      </c>
      <c r="D598" s="16">
        <v>638.91999999999996</v>
      </c>
      <c r="E598" s="16">
        <v>1020.08</v>
      </c>
      <c r="F598" s="17"/>
      <c r="G598" s="17"/>
      <c r="H598" s="17">
        <v>33.6</v>
      </c>
      <c r="I598" s="17"/>
      <c r="J598" s="17"/>
      <c r="K598" s="17"/>
      <c r="L598" s="17"/>
      <c r="M598" s="28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>
        <v>2.5</v>
      </c>
      <c r="Y598" s="15">
        <f t="shared" si="28"/>
        <v>1695.1</v>
      </c>
      <c r="Z598" s="13">
        <v>43862</v>
      </c>
      <c r="AA598" s="15">
        <f t="shared" si="29"/>
        <v>1695.1</v>
      </c>
    </row>
    <row r="599" spans="1:27" ht="12.5" x14ac:dyDescent="0.25">
      <c r="A599" s="8" t="s">
        <v>105</v>
      </c>
      <c r="B599" s="8" t="s">
        <v>107</v>
      </c>
      <c r="C599" s="8" t="str">
        <f t="shared" si="27"/>
        <v>Sheila Stephenson</v>
      </c>
      <c r="D599" s="16">
        <v>638.91999999999996</v>
      </c>
      <c r="E599" s="28">
        <v>426</v>
      </c>
      <c r="F599" s="17"/>
      <c r="G599" s="17"/>
      <c r="H599" s="17"/>
      <c r="I599" s="17"/>
      <c r="J599" s="17"/>
      <c r="K599" s="17"/>
      <c r="L599" s="17"/>
      <c r="M599" s="28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>
        <v>2.5</v>
      </c>
      <c r="Y599" s="15">
        <f t="shared" si="28"/>
        <v>1067.42</v>
      </c>
      <c r="Z599" s="13">
        <v>43862</v>
      </c>
      <c r="AA599" s="15">
        <f t="shared" si="29"/>
        <v>1067.42</v>
      </c>
    </row>
    <row r="600" spans="1:27" ht="12.5" x14ac:dyDescent="0.25">
      <c r="A600" s="8" t="s">
        <v>108</v>
      </c>
      <c r="B600" s="8" t="s">
        <v>109</v>
      </c>
      <c r="C600" s="8" t="str">
        <f t="shared" si="27"/>
        <v>Alison Strike</v>
      </c>
      <c r="D600" s="16">
        <v>638.91999999999996</v>
      </c>
      <c r="E600" s="28">
        <v>426</v>
      </c>
      <c r="F600" s="17"/>
      <c r="G600" s="17"/>
      <c r="H600" s="17"/>
      <c r="I600" s="17"/>
      <c r="J600" s="17"/>
      <c r="K600" s="17"/>
      <c r="L600" s="17"/>
      <c r="M600" s="28"/>
      <c r="N600" s="17"/>
      <c r="O600" s="17"/>
      <c r="P600" s="17"/>
      <c r="Q600" s="17"/>
      <c r="R600" s="17"/>
      <c r="S600" s="17"/>
      <c r="T600" s="17"/>
      <c r="U600" s="17"/>
      <c r="V600" s="17">
        <v>21.76</v>
      </c>
      <c r="W600" s="17"/>
      <c r="X600" s="17"/>
      <c r="Y600" s="15">
        <f t="shared" si="28"/>
        <v>1086.68</v>
      </c>
      <c r="Z600" s="13">
        <v>43862</v>
      </c>
      <c r="AA600" s="15">
        <f t="shared" si="29"/>
        <v>1086.68</v>
      </c>
    </row>
    <row r="601" spans="1:27" ht="12.5" x14ac:dyDescent="0.25">
      <c r="A601" s="8" t="s">
        <v>110</v>
      </c>
      <c r="B601" s="8" t="s">
        <v>111</v>
      </c>
      <c r="C601" s="8" t="str">
        <f t="shared" si="27"/>
        <v>Judith Taylor</v>
      </c>
      <c r="D601" s="16">
        <v>638.91999999999996</v>
      </c>
      <c r="E601" s="28">
        <v>213</v>
      </c>
      <c r="F601" s="17"/>
      <c r="G601" s="17"/>
      <c r="H601" s="17"/>
      <c r="I601" s="17"/>
      <c r="J601" s="17"/>
      <c r="K601" s="17"/>
      <c r="L601" s="17"/>
      <c r="M601" s="28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5">
        <f t="shared" si="28"/>
        <v>851.92</v>
      </c>
      <c r="Z601" s="13">
        <v>43862</v>
      </c>
      <c r="AA601" s="15">
        <f t="shared" si="29"/>
        <v>851.92</v>
      </c>
    </row>
    <row r="602" spans="1:27" ht="12.5" x14ac:dyDescent="0.25">
      <c r="A602" s="8" t="s">
        <v>112</v>
      </c>
      <c r="B602" s="8" t="s">
        <v>113</v>
      </c>
      <c r="C602" s="8" t="str">
        <f t="shared" si="27"/>
        <v>Glen Thompson</v>
      </c>
      <c r="D602" s="16">
        <v>638.91999999999996</v>
      </c>
      <c r="E602" s="28"/>
      <c r="F602" s="17"/>
      <c r="G602" s="17"/>
      <c r="H602" s="17"/>
      <c r="I602" s="17"/>
      <c r="J602" s="17"/>
      <c r="K602" s="17"/>
      <c r="L602" s="17"/>
      <c r="M602" s="28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5">
        <f t="shared" si="28"/>
        <v>638.91999999999996</v>
      </c>
      <c r="Z602" s="13">
        <v>43862</v>
      </c>
      <c r="AA602" s="15">
        <f t="shared" si="29"/>
        <v>638.91999999999996</v>
      </c>
    </row>
    <row r="603" spans="1:27" ht="12.5" x14ac:dyDescent="0.25">
      <c r="A603" s="8" t="s">
        <v>114</v>
      </c>
      <c r="B603" s="8" t="s">
        <v>115</v>
      </c>
      <c r="C603" s="8" t="str">
        <f t="shared" si="27"/>
        <v>Susan Traynor</v>
      </c>
      <c r="D603" s="16">
        <v>638.91999999999996</v>
      </c>
      <c r="E603" s="28">
        <v>426</v>
      </c>
      <c r="F603" s="17"/>
      <c r="G603" s="17"/>
      <c r="H603" s="17"/>
      <c r="I603" s="17"/>
      <c r="J603" s="17"/>
      <c r="K603" s="17"/>
      <c r="L603" s="17"/>
      <c r="M603" s="28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5">
        <f t="shared" si="28"/>
        <v>1064.92</v>
      </c>
      <c r="Z603" s="13">
        <v>43862</v>
      </c>
      <c r="AA603" s="15">
        <f t="shared" si="29"/>
        <v>1064.92</v>
      </c>
    </row>
    <row r="604" spans="1:27" ht="12.5" x14ac:dyDescent="0.25">
      <c r="A604" s="8" t="s">
        <v>116</v>
      </c>
      <c r="B604" s="8" t="s">
        <v>63</v>
      </c>
      <c r="C604" s="8" t="str">
        <f t="shared" si="27"/>
        <v>Anne Walsh</v>
      </c>
      <c r="D604" s="16">
        <v>638.91999999999996</v>
      </c>
      <c r="E604" s="28">
        <v>639</v>
      </c>
      <c r="F604" s="17"/>
      <c r="G604" s="17"/>
      <c r="H604" s="17"/>
      <c r="I604" s="17"/>
      <c r="J604" s="17"/>
      <c r="K604" s="17"/>
      <c r="L604" s="17"/>
      <c r="M604" s="28"/>
      <c r="N604" s="17"/>
      <c r="O604" s="17"/>
      <c r="P604" s="17"/>
      <c r="Q604" s="17"/>
      <c r="R604" s="17"/>
      <c r="S604" s="17"/>
      <c r="T604" s="17"/>
      <c r="U604" s="17">
        <v>14.99</v>
      </c>
      <c r="V604" s="17">
        <v>19.63</v>
      </c>
      <c r="W604" s="17"/>
      <c r="X604" s="17">
        <v>2.5</v>
      </c>
      <c r="Y604" s="15">
        <f t="shared" si="28"/>
        <v>1315.0400000000002</v>
      </c>
      <c r="Z604" s="13">
        <v>43862</v>
      </c>
      <c r="AA604" s="15">
        <f t="shared" si="29"/>
        <v>1315.0400000000002</v>
      </c>
    </row>
    <row r="605" spans="1:27" ht="12.5" x14ac:dyDescent="0.25">
      <c r="A605" s="9" t="s">
        <v>116</v>
      </c>
      <c r="B605" s="9" t="s">
        <v>117</v>
      </c>
      <c r="C605" s="8" t="str">
        <f t="shared" si="27"/>
        <v>Mark Walsh</v>
      </c>
      <c r="D605" s="16">
        <v>638.91999999999996</v>
      </c>
      <c r="E605" s="16">
        <v>1020.08</v>
      </c>
      <c r="F605" s="17"/>
      <c r="G605" s="17"/>
      <c r="H605" s="17"/>
      <c r="I605" s="17"/>
      <c r="J605" s="17"/>
      <c r="K605" s="17"/>
      <c r="L605" s="17"/>
      <c r="M605" s="28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5">
        <f t="shared" si="28"/>
        <v>1659</v>
      </c>
      <c r="Z605" s="13">
        <v>43862</v>
      </c>
      <c r="AA605" s="15">
        <f t="shared" si="29"/>
        <v>1659</v>
      </c>
    </row>
    <row r="606" spans="1:27" ht="12.5" x14ac:dyDescent="0.25">
      <c r="A606" s="8" t="s">
        <v>118</v>
      </c>
      <c r="B606" s="8" t="s">
        <v>119</v>
      </c>
      <c r="C606" s="8" t="str">
        <f t="shared" si="27"/>
        <v>Joyce Welsh</v>
      </c>
      <c r="D606" s="16">
        <v>638.91999999999996</v>
      </c>
      <c r="E606" s="28">
        <v>426</v>
      </c>
      <c r="F606" s="17"/>
      <c r="G606" s="17"/>
      <c r="H606" s="17"/>
      <c r="I606" s="17"/>
      <c r="J606" s="17"/>
      <c r="K606" s="17"/>
      <c r="L606" s="17"/>
      <c r="M606" s="28"/>
      <c r="N606" s="17"/>
      <c r="O606" s="17"/>
      <c r="P606" s="17"/>
      <c r="Q606" s="17"/>
      <c r="R606" s="17"/>
      <c r="S606" s="17"/>
      <c r="T606" s="17"/>
      <c r="U606" s="17">
        <v>14.99</v>
      </c>
      <c r="V606" s="17"/>
      <c r="W606" s="17"/>
      <c r="X606" s="17"/>
      <c r="Y606" s="15">
        <f t="shared" si="28"/>
        <v>1079.9100000000001</v>
      </c>
      <c r="Z606" s="13">
        <v>43862</v>
      </c>
      <c r="AA606" s="15">
        <f t="shared" si="29"/>
        <v>1079.9100000000001</v>
      </c>
    </row>
    <row r="607" spans="1:27" ht="12.5" x14ac:dyDescent="0.25">
      <c r="A607" s="8" t="s">
        <v>120</v>
      </c>
      <c r="B607" s="8" t="s">
        <v>121</v>
      </c>
      <c r="C607" s="8" t="str">
        <f t="shared" si="27"/>
        <v>Joseph West</v>
      </c>
      <c r="D607" s="16">
        <v>638.91999999999996</v>
      </c>
      <c r="E607" s="28">
        <v>213</v>
      </c>
      <c r="F607" s="17"/>
      <c r="G607" s="17"/>
      <c r="H607" s="17"/>
      <c r="I607" s="17"/>
      <c r="J607" s="17"/>
      <c r="K607" s="17"/>
      <c r="L607" s="17"/>
      <c r="M607" s="28"/>
      <c r="N607" s="17"/>
      <c r="O607" s="17"/>
      <c r="P607" s="17"/>
      <c r="Q607" s="17"/>
      <c r="R607" s="17"/>
      <c r="S607" s="17"/>
      <c r="T607" s="17"/>
      <c r="U607" s="17"/>
      <c r="V607" s="17">
        <v>19.63</v>
      </c>
      <c r="W607" s="17"/>
      <c r="X607" s="17"/>
      <c r="Y607" s="15">
        <f t="shared" si="28"/>
        <v>871.55</v>
      </c>
      <c r="Z607" s="13">
        <v>43862</v>
      </c>
      <c r="AA607" s="15">
        <f t="shared" si="29"/>
        <v>871.55</v>
      </c>
    </row>
    <row r="608" spans="1:27" ht="12.5" x14ac:dyDescent="0.25">
      <c r="A608" s="8" t="s">
        <v>19</v>
      </c>
      <c r="B608" s="8" t="s">
        <v>20</v>
      </c>
      <c r="C608" s="8" t="str">
        <f t="shared" si="27"/>
        <v>Joe Amar</v>
      </c>
      <c r="D608" s="16">
        <v>638.91999999999996</v>
      </c>
      <c r="E608" s="28">
        <v>426</v>
      </c>
      <c r="F608" s="17"/>
      <c r="G608" s="17"/>
      <c r="H608" s="17"/>
      <c r="I608" s="17"/>
      <c r="J608" s="17"/>
      <c r="K608" s="17"/>
      <c r="L608" s="17"/>
      <c r="M608" s="28"/>
      <c r="N608" s="17"/>
      <c r="O608" s="17"/>
      <c r="P608" s="17"/>
      <c r="Q608" s="17"/>
      <c r="R608" s="17"/>
      <c r="S608" s="17"/>
      <c r="T608" s="17"/>
      <c r="U608" s="17"/>
      <c r="V608" s="17"/>
      <c r="W608" s="17">
        <v>232.5</v>
      </c>
      <c r="X608" s="17"/>
      <c r="Y608" s="15">
        <f t="shared" si="28"/>
        <v>1297.42</v>
      </c>
      <c r="Z608" s="13">
        <v>43891</v>
      </c>
      <c r="AA608" s="15">
        <f t="shared" si="29"/>
        <v>1297.42</v>
      </c>
    </row>
    <row r="609" spans="1:27" ht="12.5" x14ac:dyDescent="0.25">
      <c r="A609" s="8" t="s">
        <v>21</v>
      </c>
      <c r="B609" s="8" t="s">
        <v>22</v>
      </c>
      <c r="C609" s="8" t="str">
        <f t="shared" si="27"/>
        <v>John Anglin</v>
      </c>
      <c r="D609" s="16">
        <v>638.91999999999996</v>
      </c>
      <c r="E609" s="28">
        <v>1020.08</v>
      </c>
      <c r="F609" s="17"/>
      <c r="G609" s="17"/>
      <c r="H609" s="17"/>
      <c r="I609" s="17"/>
      <c r="J609" s="17"/>
      <c r="K609" s="17"/>
      <c r="L609" s="17"/>
      <c r="M609" s="28"/>
      <c r="N609" s="17"/>
      <c r="O609" s="17"/>
      <c r="P609" s="17"/>
      <c r="Q609" s="17"/>
      <c r="R609" s="17"/>
      <c r="S609" s="17"/>
      <c r="T609" s="17"/>
      <c r="U609" s="17"/>
      <c r="V609" s="17"/>
      <c r="W609" s="17">
        <v>102</v>
      </c>
      <c r="X609" s="17"/>
      <c r="Y609" s="15">
        <f t="shared" si="28"/>
        <v>1761</v>
      </c>
      <c r="Z609" s="13">
        <v>43891</v>
      </c>
      <c r="AA609" s="15">
        <f t="shared" si="29"/>
        <v>1761</v>
      </c>
    </row>
    <row r="610" spans="1:27" ht="12.5" x14ac:dyDescent="0.25">
      <c r="A610" s="8" t="s">
        <v>23</v>
      </c>
      <c r="B610" s="8" t="s">
        <v>24</v>
      </c>
      <c r="C610" s="8" t="str">
        <f t="shared" si="27"/>
        <v>Joan Atkinson</v>
      </c>
      <c r="D610" s="16">
        <v>638.91999999999996</v>
      </c>
      <c r="E610" s="28">
        <v>1020.08</v>
      </c>
      <c r="F610" s="17"/>
      <c r="G610" s="17"/>
      <c r="H610" s="17">
        <v>12</v>
      </c>
      <c r="I610" s="17"/>
      <c r="J610" s="17"/>
      <c r="K610" s="17"/>
      <c r="L610" s="17"/>
      <c r="M610" s="28"/>
      <c r="N610" s="17"/>
      <c r="O610" s="17"/>
      <c r="P610" s="17"/>
      <c r="Q610" s="17"/>
      <c r="R610" s="17"/>
      <c r="S610" s="17"/>
      <c r="T610" s="17"/>
      <c r="U610" s="17"/>
      <c r="V610" s="17">
        <v>21.76</v>
      </c>
      <c r="W610" s="17">
        <v>222</v>
      </c>
      <c r="X610" s="17">
        <v>2.5</v>
      </c>
      <c r="Y610" s="15">
        <f t="shared" si="28"/>
        <v>1917.26</v>
      </c>
      <c r="Z610" s="13">
        <v>43891</v>
      </c>
      <c r="AA610" s="15">
        <f t="shared" si="29"/>
        <v>1917.26</v>
      </c>
    </row>
    <row r="611" spans="1:27" ht="12.5" x14ac:dyDescent="0.25">
      <c r="A611" s="8" t="s">
        <v>25</v>
      </c>
      <c r="B611" s="8" t="s">
        <v>26</v>
      </c>
      <c r="C611" s="8" t="str">
        <f t="shared" si="27"/>
        <v>Joanne Bell</v>
      </c>
      <c r="D611" s="16">
        <v>638.91999999999996</v>
      </c>
      <c r="E611" s="28">
        <v>213</v>
      </c>
      <c r="F611" s="17"/>
      <c r="G611" s="17"/>
      <c r="H611" s="17"/>
      <c r="I611" s="17"/>
      <c r="J611" s="17"/>
      <c r="K611" s="17"/>
      <c r="L611" s="17"/>
      <c r="M611" s="28"/>
      <c r="N611" s="17"/>
      <c r="O611" s="17"/>
      <c r="P611" s="17"/>
      <c r="Q611" s="17"/>
      <c r="R611" s="17"/>
      <c r="S611" s="17"/>
      <c r="T611" s="17"/>
      <c r="U611" s="17">
        <v>14.99</v>
      </c>
      <c r="V611" s="17">
        <v>19.63</v>
      </c>
      <c r="W611" s="17">
        <v>219</v>
      </c>
      <c r="X611" s="17"/>
      <c r="Y611" s="15">
        <f t="shared" si="28"/>
        <v>1105.54</v>
      </c>
      <c r="Z611" s="13">
        <v>43891</v>
      </c>
      <c r="AA611" s="15">
        <f t="shared" si="29"/>
        <v>1105.54</v>
      </c>
    </row>
    <row r="612" spans="1:27" ht="12.5" x14ac:dyDescent="0.25">
      <c r="A612" s="8" t="s">
        <v>27</v>
      </c>
      <c r="B612" s="8" t="s">
        <v>28</v>
      </c>
      <c r="C612" s="8" t="str">
        <f t="shared" si="27"/>
        <v>Peter Boyack</v>
      </c>
      <c r="D612" s="16">
        <v>638.91999999999996</v>
      </c>
      <c r="E612" s="28">
        <v>213</v>
      </c>
      <c r="F612" s="17">
        <v>65.25</v>
      </c>
      <c r="G612" s="17"/>
      <c r="H612" s="17"/>
      <c r="I612" s="17">
        <v>406.69</v>
      </c>
      <c r="J612" s="17"/>
      <c r="K612" s="17"/>
      <c r="L612" s="17"/>
      <c r="M612" s="28"/>
      <c r="N612" s="17"/>
      <c r="O612" s="17"/>
      <c r="P612" s="17"/>
      <c r="Q612" s="17"/>
      <c r="R612" s="17"/>
      <c r="S612" s="17"/>
      <c r="T612" s="17"/>
      <c r="U612" s="17">
        <v>14.99</v>
      </c>
      <c r="V612" s="17">
        <v>21.76</v>
      </c>
      <c r="W612" s="17">
        <v>225.57</v>
      </c>
      <c r="X612" s="17">
        <v>2.5</v>
      </c>
      <c r="Y612" s="15">
        <f t="shared" si="28"/>
        <v>1588.6799999999998</v>
      </c>
      <c r="Z612" s="13">
        <v>43891</v>
      </c>
      <c r="AA612" s="15">
        <f t="shared" si="29"/>
        <v>1588.6799999999998</v>
      </c>
    </row>
    <row r="613" spans="1:27" ht="12.5" x14ac:dyDescent="0.25">
      <c r="A613" s="8" t="s">
        <v>29</v>
      </c>
      <c r="B613" s="8" t="s">
        <v>30</v>
      </c>
      <c r="C613" s="8" t="str">
        <f t="shared" si="27"/>
        <v>William Brady</v>
      </c>
      <c r="D613" s="16">
        <v>638.91999999999996</v>
      </c>
      <c r="E613" s="28">
        <v>639</v>
      </c>
      <c r="F613" s="17"/>
      <c r="G613" s="17"/>
      <c r="H613" s="17"/>
      <c r="I613" s="17"/>
      <c r="J613" s="17"/>
      <c r="K613" s="17"/>
      <c r="L613" s="17"/>
      <c r="M613" s="28"/>
      <c r="N613" s="17"/>
      <c r="O613" s="17"/>
      <c r="P613" s="17"/>
      <c r="Q613" s="17"/>
      <c r="R613" s="17"/>
      <c r="S613" s="17"/>
      <c r="T613" s="17"/>
      <c r="U613" s="17"/>
      <c r="V613" s="17">
        <v>19.63</v>
      </c>
      <c r="W613" s="17">
        <v>215</v>
      </c>
      <c r="X613" s="17">
        <v>2.5</v>
      </c>
      <c r="Y613" s="15">
        <f t="shared" si="28"/>
        <v>1515.0500000000002</v>
      </c>
      <c r="Z613" s="13">
        <v>43891</v>
      </c>
      <c r="AA613" s="15">
        <f t="shared" si="29"/>
        <v>1515.0500000000002</v>
      </c>
    </row>
    <row r="614" spans="1:27" ht="12.5" x14ac:dyDescent="0.25">
      <c r="A614" s="8" t="s">
        <v>31</v>
      </c>
      <c r="B614" s="8" t="s">
        <v>32</v>
      </c>
      <c r="C614" s="8" t="str">
        <f t="shared" si="27"/>
        <v>Jane Carter</v>
      </c>
      <c r="D614" s="16">
        <v>638.91999999999996</v>
      </c>
      <c r="E614" s="28"/>
      <c r="F614" s="17"/>
      <c r="G614" s="17"/>
      <c r="H614" s="17"/>
      <c r="I614" s="17"/>
      <c r="J614" s="17"/>
      <c r="K614" s="17"/>
      <c r="L614" s="17"/>
      <c r="M614" s="28"/>
      <c r="N614" s="17"/>
      <c r="O614" s="17"/>
      <c r="P614" s="17"/>
      <c r="Q614" s="17"/>
      <c r="R614" s="17"/>
      <c r="S614" s="17"/>
      <c r="T614" s="17"/>
      <c r="U614" s="17"/>
      <c r="V614" s="17"/>
      <c r="W614" s="17">
        <v>156.5</v>
      </c>
      <c r="X614" s="17"/>
      <c r="Y614" s="15">
        <f t="shared" si="28"/>
        <v>795.42</v>
      </c>
      <c r="Z614" s="13">
        <v>43891</v>
      </c>
      <c r="AA614" s="15">
        <f t="shared" si="29"/>
        <v>795.42</v>
      </c>
    </row>
    <row r="615" spans="1:27" ht="12.5" x14ac:dyDescent="0.25">
      <c r="A615" s="8" t="s">
        <v>37</v>
      </c>
      <c r="B615" s="8" t="s">
        <v>38</v>
      </c>
      <c r="C615" s="8" t="str">
        <f t="shared" si="27"/>
        <v>Stephen Dean</v>
      </c>
      <c r="D615" s="16">
        <v>638.91999999999996</v>
      </c>
      <c r="E615" s="28">
        <v>213</v>
      </c>
      <c r="F615" s="17"/>
      <c r="G615" s="17"/>
      <c r="H615" s="17"/>
      <c r="I615" s="17"/>
      <c r="J615" s="17"/>
      <c r="K615" s="17"/>
      <c r="L615" s="17"/>
      <c r="M615" s="28"/>
      <c r="N615" s="17"/>
      <c r="O615" s="17"/>
      <c r="P615" s="17"/>
      <c r="Q615" s="17"/>
      <c r="R615" s="17"/>
      <c r="S615" s="17"/>
      <c r="T615" s="17"/>
      <c r="U615" s="17"/>
      <c r="V615" s="17"/>
      <c r="W615" s="17">
        <v>215</v>
      </c>
      <c r="X615" s="17"/>
      <c r="Y615" s="15">
        <f t="shared" si="28"/>
        <v>1066.92</v>
      </c>
      <c r="Z615" s="13">
        <v>43891</v>
      </c>
      <c r="AA615" s="15">
        <f t="shared" si="29"/>
        <v>1066.92</v>
      </c>
    </row>
    <row r="616" spans="1:27" ht="12.5" x14ac:dyDescent="0.25">
      <c r="A616" s="8" t="s">
        <v>39</v>
      </c>
      <c r="B616" s="8" t="s">
        <v>40</v>
      </c>
      <c r="C616" s="8" t="str">
        <f t="shared" si="27"/>
        <v>Norman Dick</v>
      </c>
      <c r="D616" s="16">
        <v>638.91999999999996</v>
      </c>
      <c r="E616" s="28"/>
      <c r="F616" s="17"/>
      <c r="G616" s="17"/>
      <c r="H616" s="17"/>
      <c r="I616" s="17"/>
      <c r="J616" s="17"/>
      <c r="K616" s="17"/>
      <c r="L616" s="17"/>
      <c r="M616" s="28"/>
      <c r="N616" s="17"/>
      <c r="O616" s="17"/>
      <c r="P616" s="17"/>
      <c r="Q616" s="17"/>
      <c r="R616" s="17"/>
      <c r="S616" s="17"/>
      <c r="T616" s="17"/>
      <c r="U616" s="17">
        <v>14.99</v>
      </c>
      <c r="V616" s="17">
        <v>19.63</v>
      </c>
      <c r="W616" s="17">
        <v>222</v>
      </c>
      <c r="X616" s="17">
        <v>2.5</v>
      </c>
      <c r="Y616" s="15">
        <f t="shared" si="28"/>
        <v>898.04</v>
      </c>
      <c r="Z616" s="13">
        <v>43891</v>
      </c>
      <c r="AA616" s="15">
        <f t="shared" si="29"/>
        <v>898.04</v>
      </c>
    </row>
    <row r="617" spans="1:27" ht="12.5" x14ac:dyDescent="0.25">
      <c r="A617" s="8" t="s">
        <v>41</v>
      </c>
      <c r="B617" s="8" t="s">
        <v>42</v>
      </c>
      <c r="C617" s="8" t="str">
        <f t="shared" si="27"/>
        <v>Robert Dix</v>
      </c>
      <c r="D617" s="16">
        <v>638.91999999999996</v>
      </c>
      <c r="E617" s="28">
        <v>852.17</v>
      </c>
      <c r="F617" s="17"/>
      <c r="G617" s="17"/>
      <c r="H617" s="17"/>
      <c r="I617" s="17"/>
      <c r="J617" s="17"/>
      <c r="K617" s="17"/>
      <c r="L617" s="17"/>
      <c r="M617" s="28"/>
      <c r="N617" s="17"/>
      <c r="O617" s="17"/>
      <c r="P617" s="17"/>
      <c r="Q617" s="17"/>
      <c r="R617" s="17"/>
      <c r="S617" s="17"/>
      <c r="T617" s="17"/>
      <c r="U617" s="17"/>
      <c r="V617" s="17">
        <v>19.63</v>
      </c>
      <c r="W617" s="17">
        <v>102</v>
      </c>
      <c r="X617" s="17">
        <v>3.04</v>
      </c>
      <c r="Y617" s="15">
        <f t="shared" si="28"/>
        <v>1615.76</v>
      </c>
      <c r="Z617" s="13">
        <v>43891</v>
      </c>
      <c r="AA617" s="15">
        <f t="shared" si="29"/>
        <v>1615.76</v>
      </c>
    </row>
    <row r="618" spans="1:27" ht="12.5" x14ac:dyDescent="0.25">
      <c r="A618" s="8" t="s">
        <v>43</v>
      </c>
      <c r="B618" s="8" t="s">
        <v>44</v>
      </c>
      <c r="C618" s="8" t="str">
        <f t="shared" si="27"/>
        <v>Tracey Dixon</v>
      </c>
      <c r="D618" s="16">
        <v>638.91999999999996</v>
      </c>
      <c r="E618" s="28">
        <v>1491.17</v>
      </c>
      <c r="F618" s="17"/>
      <c r="G618" s="17"/>
      <c r="H618" s="17">
        <v>11.2</v>
      </c>
      <c r="I618" s="17"/>
      <c r="J618" s="17"/>
      <c r="K618" s="17"/>
      <c r="L618" s="17"/>
      <c r="M618" s="28"/>
      <c r="N618" s="17"/>
      <c r="O618" s="17"/>
      <c r="P618" s="17"/>
      <c r="Q618" s="17"/>
      <c r="R618" s="17"/>
      <c r="S618" s="17"/>
      <c r="T618" s="17"/>
      <c r="U618" s="17">
        <v>14.99</v>
      </c>
      <c r="V618" s="17">
        <v>19.63</v>
      </c>
      <c r="W618" s="17">
        <v>222</v>
      </c>
      <c r="X618" s="17"/>
      <c r="Y618" s="15">
        <f t="shared" si="28"/>
        <v>2397.91</v>
      </c>
      <c r="Z618" s="13">
        <v>43891</v>
      </c>
      <c r="AA618" s="15">
        <f t="shared" si="29"/>
        <v>2397.91</v>
      </c>
    </row>
    <row r="619" spans="1:27" ht="12.5" x14ac:dyDescent="0.25">
      <c r="A619" s="8" t="s">
        <v>45</v>
      </c>
      <c r="B619" s="8" t="s">
        <v>46</v>
      </c>
      <c r="C619" s="8" t="str">
        <f t="shared" si="27"/>
        <v>Alexander Donaldson</v>
      </c>
      <c r="D619" s="16">
        <v>638.91999999999996</v>
      </c>
      <c r="E619" s="28">
        <v>514.48</v>
      </c>
      <c r="F619" s="17"/>
      <c r="G619" s="17"/>
      <c r="H619" s="17"/>
      <c r="I619" s="17"/>
      <c r="J619" s="17"/>
      <c r="K619" s="17"/>
      <c r="L619" s="17"/>
      <c r="M619" s="28"/>
      <c r="N619" s="17"/>
      <c r="O619" s="17"/>
      <c r="P619" s="17"/>
      <c r="Q619" s="17"/>
      <c r="R619" s="17"/>
      <c r="S619" s="17"/>
      <c r="T619" s="17"/>
      <c r="U619" s="17">
        <v>14.99</v>
      </c>
      <c r="V619" s="17">
        <v>21.76</v>
      </c>
      <c r="W619" s="17">
        <v>197.17</v>
      </c>
      <c r="X619" s="17">
        <v>2.5</v>
      </c>
      <c r="Y619" s="15">
        <f t="shared" si="28"/>
        <v>1389.8200000000002</v>
      </c>
      <c r="Z619" s="13">
        <v>43891</v>
      </c>
      <c r="AA619" s="15">
        <f t="shared" si="29"/>
        <v>1389.8200000000002</v>
      </c>
    </row>
    <row r="620" spans="1:27" ht="12.5" x14ac:dyDescent="0.25">
      <c r="A620" s="8" t="s">
        <v>47</v>
      </c>
      <c r="B620" s="8" t="s">
        <v>48</v>
      </c>
      <c r="C620" s="8" t="str">
        <f t="shared" si="27"/>
        <v>Sarah Duncan</v>
      </c>
      <c r="D620" s="16">
        <v>638.91999999999996</v>
      </c>
      <c r="E620" s="28">
        <v>426</v>
      </c>
      <c r="F620" s="17"/>
      <c r="G620" s="17"/>
      <c r="H620" s="17"/>
      <c r="I620" s="17"/>
      <c r="J620" s="17"/>
      <c r="K620" s="17"/>
      <c r="L620" s="17"/>
      <c r="M620" s="28"/>
      <c r="N620" s="17"/>
      <c r="O620" s="17"/>
      <c r="P620" s="17"/>
      <c r="Q620" s="17"/>
      <c r="R620" s="17"/>
      <c r="S620" s="17"/>
      <c r="T620" s="17"/>
      <c r="U620" s="17"/>
      <c r="V620" s="17"/>
      <c r="W620" s="17">
        <v>222</v>
      </c>
      <c r="X620" s="17"/>
      <c r="Y620" s="15">
        <f t="shared" si="28"/>
        <v>1286.92</v>
      </c>
      <c r="Z620" s="13">
        <v>43891</v>
      </c>
      <c r="AA620" s="15">
        <f t="shared" si="29"/>
        <v>1286.92</v>
      </c>
    </row>
    <row r="621" spans="1:27" ht="12.5" x14ac:dyDescent="0.25">
      <c r="A621" s="8" t="s">
        <v>49</v>
      </c>
      <c r="B621" s="8" t="s">
        <v>50</v>
      </c>
      <c r="C621" s="8" t="str">
        <f t="shared" si="27"/>
        <v>Adam Ellison</v>
      </c>
      <c r="D621" s="16">
        <v>638.91999999999996</v>
      </c>
      <c r="E621" s="28">
        <v>426</v>
      </c>
      <c r="F621" s="17"/>
      <c r="G621" s="17"/>
      <c r="H621" s="17"/>
      <c r="I621" s="17"/>
      <c r="J621" s="17"/>
      <c r="K621" s="17"/>
      <c r="L621" s="17"/>
      <c r="M621" s="28"/>
      <c r="N621" s="17"/>
      <c r="O621" s="17"/>
      <c r="P621" s="17"/>
      <c r="Q621" s="17"/>
      <c r="R621" s="17"/>
      <c r="S621" s="17"/>
      <c r="T621" s="17"/>
      <c r="U621" s="17"/>
      <c r="V621" s="17"/>
      <c r="W621" s="17">
        <v>234</v>
      </c>
      <c r="X621" s="17"/>
      <c r="Y621" s="15">
        <f t="shared" si="28"/>
        <v>1298.92</v>
      </c>
      <c r="Z621" s="13">
        <v>43891</v>
      </c>
      <c r="AA621" s="15">
        <f t="shared" si="29"/>
        <v>1298.92</v>
      </c>
    </row>
    <row r="622" spans="1:27" ht="12.5" x14ac:dyDescent="0.25">
      <c r="A622" s="9" t="s">
        <v>51</v>
      </c>
      <c r="B622" s="9" t="s">
        <v>123</v>
      </c>
      <c r="C622" s="8" t="str">
        <f t="shared" si="27"/>
        <v>Wilf Flynn</v>
      </c>
      <c r="D622" s="16">
        <v>638.91999999999996</v>
      </c>
      <c r="E622" s="16">
        <v>514.48</v>
      </c>
      <c r="F622" s="17"/>
      <c r="G622" s="17"/>
      <c r="H622" s="17"/>
      <c r="I622" s="17">
        <v>146.65</v>
      </c>
      <c r="J622" s="17"/>
      <c r="K622" s="17"/>
      <c r="L622" s="17"/>
      <c r="M622" s="28"/>
      <c r="N622" s="17"/>
      <c r="O622" s="17"/>
      <c r="P622" s="17"/>
      <c r="Q622" s="17"/>
      <c r="R622" s="17"/>
      <c r="S622" s="17"/>
      <c r="T622" s="17"/>
      <c r="U622" s="17"/>
      <c r="V622" s="17">
        <v>19.63</v>
      </c>
      <c r="W622" s="17">
        <v>222</v>
      </c>
      <c r="X622" s="17"/>
      <c r="Y622" s="15">
        <f t="shared" si="28"/>
        <v>1541.6800000000003</v>
      </c>
      <c r="Z622" s="13">
        <v>43891</v>
      </c>
      <c r="AA622" s="15">
        <f t="shared" si="29"/>
        <v>1541.6800000000003</v>
      </c>
    </row>
    <row r="623" spans="1:27" ht="12.5" x14ac:dyDescent="0.25">
      <c r="A623" s="8" t="s">
        <v>52</v>
      </c>
      <c r="B623" s="8" t="s">
        <v>53</v>
      </c>
      <c r="C623" s="8" t="str">
        <f t="shared" si="27"/>
        <v>James Foreman</v>
      </c>
      <c r="D623" s="16">
        <v>638.91999999999996</v>
      </c>
      <c r="E623" s="28">
        <v>639</v>
      </c>
      <c r="F623" s="17"/>
      <c r="G623" s="17"/>
      <c r="H623" s="17"/>
      <c r="I623" s="17"/>
      <c r="J623" s="17"/>
      <c r="K623" s="17"/>
      <c r="L623" s="17"/>
      <c r="M623" s="28"/>
      <c r="N623" s="17"/>
      <c r="O623" s="17"/>
      <c r="P623" s="17"/>
      <c r="Q623" s="17"/>
      <c r="R623" s="17"/>
      <c r="S623" s="17"/>
      <c r="T623" s="17"/>
      <c r="U623" s="17"/>
      <c r="V623" s="17">
        <v>19.63</v>
      </c>
      <c r="W623" s="17">
        <v>222</v>
      </c>
      <c r="X623" s="17">
        <v>2.5</v>
      </c>
      <c r="Y623" s="15">
        <f t="shared" si="28"/>
        <v>1522.0500000000002</v>
      </c>
      <c r="Z623" s="13">
        <v>43891</v>
      </c>
      <c r="AA623" s="15">
        <f t="shared" si="29"/>
        <v>1522.0500000000002</v>
      </c>
    </row>
    <row r="624" spans="1:27" ht="12.5" x14ac:dyDescent="0.25">
      <c r="A624" s="8" t="s">
        <v>54</v>
      </c>
      <c r="B624" s="8" t="s">
        <v>55</v>
      </c>
      <c r="C624" s="8" t="str">
        <f t="shared" si="27"/>
        <v>David Francis</v>
      </c>
      <c r="D624" s="16">
        <v>638.91999999999996</v>
      </c>
      <c r="E624" s="28"/>
      <c r="F624" s="17"/>
      <c r="G624" s="17"/>
      <c r="H624" s="17"/>
      <c r="I624" s="17"/>
      <c r="J624" s="17"/>
      <c r="K624" s="17"/>
      <c r="L624" s="17"/>
      <c r="M624" s="28"/>
      <c r="N624" s="17"/>
      <c r="O624" s="17"/>
      <c r="P624" s="17"/>
      <c r="Q624" s="17"/>
      <c r="R624" s="17"/>
      <c r="S624" s="17"/>
      <c r="T624" s="17"/>
      <c r="U624" s="17"/>
      <c r="V624" s="17"/>
      <c r="W624" s="17">
        <v>148</v>
      </c>
      <c r="X624" s="17"/>
      <c r="Y624" s="15">
        <f t="shared" si="28"/>
        <v>786.92</v>
      </c>
      <c r="Z624" s="13">
        <v>43891</v>
      </c>
      <c r="AA624" s="15">
        <f t="shared" si="29"/>
        <v>786.92</v>
      </c>
    </row>
    <row r="625" spans="1:27" ht="12.5" x14ac:dyDescent="0.25">
      <c r="A625" s="8" t="s">
        <v>56</v>
      </c>
      <c r="B625" s="8" t="s">
        <v>57</v>
      </c>
      <c r="C625" s="8" t="str">
        <f t="shared" si="27"/>
        <v>Ernest Gibson</v>
      </c>
      <c r="D625" s="16">
        <v>638.91999999999996</v>
      </c>
      <c r="E625" s="28">
        <v>852.17</v>
      </c>
      <c r="F625" s="17"/>
      <c r="G625" s="17"/>
      <c r="H625" s="17"/>
      <c r="I625" s="17"/>
      <c r="J625" s="17"/>
      <c r="K625" s="17"/>
      <c r="L625" s="17"/>
      <c r="M625" s="28"/>
      <c r="N625" s="17"/>
      <c r="O625" s="17"/>
      <c r="P625" s="17"/>
      <c r="Q625" s="17"/>
      <c r="R625" s="17">
        <v>67.739999999999995</v>
      </c>
      <c r="S625" s="17"/>
      <c r="T625" s="17"/>
      <c r="U625" s="17"/>
      <c r="V625" s="17">
        <v>19.63</v>
      </c>
      <c r="W625" s="17">
        <v>95.17</v>
      </c>
      <c r="X625" s="17"/>
      <c r="Y625" s="15">
        <f t="shared" si="28"/>
        <v>1673.63</v>
      </c>
      <c r="Z625" s="13">
        <v>43891</v>
      </c>
      <c r="AA625" s="15">
        <f t="shared" si="29"/>
        <v>1673.63</v>
      </c>
    </row>
    <row r="626" spans="1:27" ht="12.5" x14ac:dyDescent="0.25">
      <c r="A626" s="8" t="s">
        <v>58</v>
      </c>
      <c r="B626" s="8" t="s">
        <v>59</v>
      </c>
      <c r="C626" s="8" t="str">
        <f t="shared" si="27"/>
        <v>Angela Hamilton</v>
      </c>
      <c r="D626" s="16">
        <v>638.91999999999996</v>
      </c>
      <c r="E626" s="28"/>
      <c r="F626" s="17"/>
      <c r="G626" s="17"/>
      <c r="H626" s="17"/>
      <c r="I626" s="17"/>
      <c r="J626" s="17"/>
      <c r="K626" s="17"/>
      <c r="L626" s="17"/>
      <c r="M626" s="28"/>
      <c r="N626" s="17"/>
      <c r="O626" s="17"/>
      <c r="P626" s="17"/>
      <c r="Q626" s="17"/>
      <c r="R626" s="17"/>
      <c r="S626" s="17"/>
      <c r="T626" s="17"/>
      <c r="U626" s="17"/>
      <c r="V626" s="17"/>
      <c r="W626" s="17">
        <v>222</v>
      </c>
      <c r="X626" s="17"/>
      <c r="Y626" s="15">
        <f t="shared" si="28"/>
        <v>860.92</v>
      </c>
      <c r="Z626" s="13">
        <v>43891</v>
      </c>
      <c r="AA626" s="15">
        <f t="shared" si="29"/>
        <v>860.92</v>
      </c>
    </row>
    <row r="627" spans="1:27" ht="12.5" x14ac:dyDescent="0.25">
      <c r="A627" s="8" t="s">
        <v>60</v>
      </c>
      <c r="B627" s="8" t="s">
        <v>61</v>
      </c>
      <c r="C627" s="8" t="str">
        <f t="shared" si="27"/>
        <v>Patricia Hay</v>
      </c>
      <c r="D627" s="16">
        <v>638.91999999999996</v>
      </c>
      <c r="E627" s="28">
        <v>426</v>
      </c>
      <c r="F627" s="17"/>
      <c r="G627" s="17"/>
      <c r="H627" s="17"/>
      <c r="I627" s="17"/>
      <c r="J627" s="17"/>
      <c r="K627" s="17"/>
      <c r="L627" s="17"/>
      <c r="M627" s="28"/>
      <c r="N627" s="17"/>
      <c r="O627" s="17"/>
      <c r="P627" s="17"/>
      <c r="Q627" s="17"/>
      <c r="R627" s="17"/>
      <c r="S627" s="17"/>
      <c r="T627" s="17"/>
      <c r="U627" s="17"/>
      <c r="V627" s="17"/>
      <c r="W627" s="17">
        <v>222</v>
      </c>
      <c r="X627" s="17">
        <v>2.5</v>
      </c>
      <c r="Y627" s="15">
        <f t="shared" si="28"/>
        <v>1289.42</v>
      </c>
      <c r="Z627" s="13">
        <v>43891</v>
      </c>
      <c r="AA627" s="15">
        <f t="shared" si="29"/>
        <v>1289.42</v>
      </c>
    </row>
    <row r="628" spans="1:27" ht="12.5" x14ac:dyDescent="0.25">
      <c r="A628" s="8" t="s">
        <v>62</v>
      </c>
      <c r="B628" s="8" t="s">
        <v>63</v>
      </c>
      <c r="C628" s="8" t="str">
        <f t="shared" si="27"/>
        <v>Anne Hetherington</v>
      </c>
      <c r="D628" s="16">
        <v>638.91999999999996</v>
      </c>
      <c r="E628" s="28">
        <v>639</v>
      </c>
      <c r="F628" s="17"/>
      <c r="G628" s="17"/>
      <c r="H628" s="17"/>
      <c r="I628" s="17"/>
      <c r="J628" s="17"/>
      <c r="K628" s="17"/>
      <c r="L628" s="17"/>
      <c r="M628" s="28"/>
      <c r="N628" s="17"/>
      <c r="O628" s="17"/>
      <c r="P628" s="17"/>
      <c r="Q628" s="17"/>
      <c r="R628" s="17"/>
      <c r="S628" s="17"/>
      <c r="T628" s="17"/>
      <c r="U628" s="17"/>
      <c r="V628" s="17"/>
      <c r="W628" s="17">
        <v>222</v>
      </c>
      <c r="X628" s="17">
        <v>2.5</v>
      </c>
      <c r="Y628" s="15">
        <f t="shared" si="28"/>
        <v>1502.42</v>
      </c>
      <c r="Z628" s="13">
        <v>43891</v>
      </c>
      <c r="AA628" s="15">
        <f t="shared" si="29"/>
        <v>1502.42</v>
      </c>
    </row>
    <row r="629" spans="1:27" ht="12.5" x14ac:dyDescent="0.25">
      <c r="A629" s="8" t="s">
        <v>64</v>
      </c>
      <c r="B629" s="8" t="s">
        <v>65</v>
      </c>
      <c r="C629" s="8" t="str">
        <f t="shared" si="27"/>
        <v>Gladys Hobson</v>
      </c>
      <c r="D629" s="16">
        <v>638.91999999999996</v>
      </c>
      <c r="E629" s="28">
        <v>274.25</v>
      </c>
      <c r="F629" s="17"/>
      <c r="G629" s="17"/>
      <c r="H629" s="17"/>
      <c r="I629" s="17"/>
      <c r="J629" s="17"/>
      <c r="K629" s="17"/>
      <c r="L629" s="17"/>
      <c r="M629" s="28"/>
      <c r="N629" s="17"/>
      <c r="O629" s="17"/>
      <c r="P629" s="17"/>
      <c r="Q629" s="17"/>
      <c r="R629" s="17"/>
      <c r="S629" s="17"/>
      <c r="T629" s="17"/>
      <c r="U629" s="17"/>
      <c r="V629" s="17"/>
      <c r="W629" s="17">
        <v>222</v>
      </c>
      <c r="X629" s="17">
        <v>2.5</v>
      </c>
      <c r="Y629" s="15">
        <f t="shared" si="28"/>
        <v>1137.67</v>
      </c>
      <c r="Z629" s="13">
        <v>43891</v>
      </c>
      <c r="AA629" s="15">
        <f t="shared" si="29"/>
        <v>1137.67</v>
      </c>
    </row>
    <row r="630" spans="1:27" ht="12.5" x14ac:dyDescent="0.25">
      <c r="A630" s="8" t="s">
        <v>68</v>
      </c>
      <c r="B630" s="8" t="s">
        <v>24</v>
      </c>
      <c r="C630" s="8" t="str">
        <f t="shared" si="27"/>
        <v>Joan Keegan</v>
      </c>
      <c r="D630" s="16">
        <v>638.91999999999996</v>
      </c>
      <c r="E630" s="28">
        <v>213</v>
      </c>
      <c r="F630" s="17"/>
      <c r="G630" s="17"/>
      <c r="H630" s="17"/>
      <c r="I630" s="17"/>
      <c r="J630" s="17"/>
      <c r="K630" s="17"/>
      <c r="L630" s="17"/>
      <c r="M630" s="28"/>
      <c r="N630" s="17"/>
      <c r="O630" s="17"/>
      <c r="P630" s="17"/>
      <c r="Q630" s="17"/>
      <c r="R630" s="17"/>
      <c r="S630" s="17"/>
      <c r="T630" s="17"/>
      <c r="U630" s="17"/>
      <c r="V630" s="17"/>
      <c r="W630" s="17">
        <v>222</v>
      </c>
      <c r="X630" s="17">
        <v>2.5</v>
      </c>
      <c r="Y630" s="15">
        <f t="shared" si="28"/>
        <v>1076.42</v>
      </c>
      <c r="Z630" s="13">
        <v>43891</v>
      </c>
      <c r="AA630" s="15">
        <f t="shared" si="29"/>
        <v>1076.42</v>
      </c>
    </row>
    <row r="631" spans="1:27" ht="12.5" x14ac:dyDescent="0.25">
      <c r="A631" s="8" t="s">
        <v>69</v>
      </c>
      <c r="B631" s="8" t="s">
        <v>70</v>
      </c>
      <c r="C631" s="8" t="str">
        <f t="shared" si="27"/>
        <v>Alan Kerr</v>
      </c>
      <c r="D631" s="16">
        <v>638.91999999999996</v>
      </c>
      <c r="E631" s="28">
        <v>1020.08</v>
      </c>
      <c r="F631" s="17"/>
      <c r="G631" s="17"/>
      <c r="H631" s="17">
        <v>26.4</v>
      </c>
      <c r="I631" s="17"/>
      <c r="J631" s="17"/>
      <c r="K631" s="17"/>
      <c r="L631" s="17"/>
      <c r="M631" s="28"/>
      <c r="N631" s="17"/>
      <c r="O631" s="17"/>
      <c r="P631" s="17"/>
      <c r="Q631" s="17"/>
      <c r="R631" s="17"/>
      <c r="S631" s="17"/>
      <c r="T631" s="17"/>
      <c r="U631" s="17">
        <v>14.99</v>
      </c>
      <c r="V631" s="17">
        <v>19.63</v>
      </c>
      <c r="W631" s="17">
        <v>220.5</v>
      </c>
      <c r="X631" s="17"/>
      <c r="Y631" s="15">
        <f t="shared" si="28"/>
        <v>1940.5200000000002</v>
      </c>
      <c r="Z631" s="13">
        <v>43891</v>
      </c>
      <c r="AA631" s="15">
        <f t="shared" si="29"/>
        <v>1940.5200000000002</v>
      </c>
    </row>
    <row r="632" spans="1:27" ht="12.5" x14ac:dyDescent="0.25">
      <c r="A632" s="9" t="s">
        <v>71</v>
      </c>
      <c r="B632" s="9" t="s">
        <v>72</v>
      </c>
      <c r="C632" s="8" t="str">
        <f t="shared" si="27"/>
        <v>Geraldine Kilgour</v>
      </c>
      <c r="D632" s="16">
        <v>638.91999999999996</v>
      </c>
      <c r="E632" s="16">
        <v>639</v>
      </c>
      <c r="F632" s="17"/>
      <c r="G632" s="17"/>
      <c r="H632" s="17"/>
      <c r="I632" s="17"/>
      <c r="J632" s="17"/>
      <c r="K632" s="17"/>
      <c r="L632" s="17"/>
      <c r="M632" s="28"/>
      <c r="N632" s="17"/>
      <c r="O632" s="17"/>
      <c r="P632" s="17"/>
      <c r="Q632" s="17"/>
      <c r="R632" s="17"/>
      <c r="S632" s="17"/>
      <c r="T632" s="17"/>
      <c r="U632" s="17"/>
      <c r="V632" s="17"/>
      <c r="W632" s="17">
        <v>222</v>
      </c>
      <c r="X632" s="17"/>
      <c r="Y632" s="15">
        <f t="shared" si="28"/>
        <v>1499.92</v>
      </c>
      <c r="Z632" s="13">
        <v>43891</v>
      </c>
      <c r="AA632" s="15">
        <f t="shared" si="29"/>
        <v>1499.92</v>
      </c>
    </row>
    <row r="633" spans="1:27" ht="12.5" x14ac:dyDescent="0.25">
      <c r="A633" s="8" t="s">
        <v>73</v>
      </c>
      <c r="B633" s="8" t="s">
        <v>74</v>
      </c>
      <c r="C633" s="8" t="str">
        <f t="shared" ref="C633:C661" si="30">CONCATENATE(B633," ",A633)</f>
        <v>Eileen Leask</v>
      </c>
      <c r="D633" s="16">
        <v>638.91999999999996</v>
      </c>
      <c r="E633" s="28">
        <v>852.17</v>
      </c>
      <c r="F633" s="17"/>
      <c r="G633" s="17"/>
      <c r="H633" s="17"/>
      <c r="I633" s="17"/>
      <c r="J633" s="17"/>
      <c r="K633" s="17"/>
      <c r="L633" s="17"/>
      <c r="M633" s="28"/>
      <c r="N633" s="17"/>
      <c r="O633" s="17"/>
      <c r="P633" s="17"/>
      <c r="Q633" s="17"/>
      <c r="R633" s="17"/>
      <c r="S633" s="17"/>
      <c r="T633" s="17"/>
      <c r="U633" s="17">
        <v>14.99</v>
      </c>
      <c r="V633" s="17">
        <v>19.63</v>
      </c>
      <c r="W633" s="17">
        <v>222</v>
      </c>
      <c r="X633" s="17">
        <v>2.5</v>
      </c>
      <c r="Y633" s="15">
        <f t="shared" si="28"/>
        <v>1750.21</v>
      </c>
      <c r="Z633" s="13">
        <v>43891</v>
      </c>
      <c r="AA633" s="15">
        <f t="shared" si="29"/>
        <v>1750.21</v>
      </c>
    </row>
    <row r="634" spans="1:27" ht="12.5" x14ac:dyDescent="0.25">
      <c r="A634" s="9" t="s">
        <v>75</v>
      </c>
      <c r="B634" s="9" t="s">
        <v>122</v>
      </c>
      <c r="C634" s="8" t="str">
        <f t="shared" si="30"/>
        <v>Ed Malcolm</v>
      </c>
      <c r="D634" s="16">
        <v>638.91999999999996</v>
      </c>
      <c r="E634" s="16">
        <v>1020.08</v>
      </c>
      <c r="F634" s="17"/>
      <c r="G634" s="17"/>
      <c r="H634" s="17"/>
      <c r="I634" s="17"/>
      <c r="J634" s="17"/>
      <c r="K634" s="17"/>
      <c r="L634" s="17"/>
      <c r="M634" s="28"/>
      <c r="N634" s="17"/>
      <c r="O634" s="17"/>
      <c r="P634" s="17"/>
      <c r="Q634" s="17"/>
      <c r="R634" s="17"/>
      <c r="S634" s="17"/>
      <c r="T634" s="17"/>
      <c r="U634" s="17">
        <v>14.99</v>
      </c>
      <c r="V634" s="17">
        <v>8.89</v>
      </c>
      <c r="W634" s="17">
        <v>259.5</v>
      </c>
      <c r="X634" s="17"/>
      <c r="Y634" s="15">
        <f t="shared" si="28"/>
        <v>1942.38</v>
      </c>
      <c r="Z634" s="13">
        <v>43891</v>
      </c>
      <c r="AA634" s="15">
        <f t="shared" si="29"/>
        <v>1942.38</v>
      </c>
    </row>
    <row r="635" spans="1:27" ht="12.5" x14ac:dyDescent="0.25">
      <c r="A635" s="9" t="s">
        <v>75</v>
      </c>
      <c r="B635" s="9" t="s">
        <v>76</v>
      </c>
      <c r="C635" s="8" t="str">
        <f t="shared" si="30"/>
        <v>Iain Malcolm</v>
      </c>
      <c r="D635" s="16">
        <v>638.91999999999996</v>
      </c>
      <c r="E635" s="16">
        <v>2343.42</v>
      </c>
      <c r="F635" s="17"/>
      <c r="G635" s="17"/>
      <c r="H635" s="17"/>
      <c r="I635" s="34"/>
      <c r="J635" s="17"/>
      <c r="K635" s="17"/>
      <c r="L635" s="17"/>
      <c r="M635" s="28"/>
      <c r="N635" s="17"/>
      <c r="O635" s="17"/>
      <c r="P635" s="17"/>
      <c r="Q635" s="34"/>
      <c r="R635" s="34"/>
      <c r="S635" s="17"/>
      <c r="T635" s="17"/>
      <c r="U635" s="17"/>
      <c r="V635" s="17">
        <v>21.76</v>
      </c>
      <c r="W635" s="17">
        <v>325</v>
      </c>
      <c r="X635" s="17"/>
      <c r="Y635" s="15">
        <f t="shared" si="28"/>
        <v>3329.1000000000004</v>
      </c>
      <c r="Z635" s="13">
        <v>43891</v>
      </c>
      <c r="AA635" s="15">
        <f t="shared" si="29"/>
        <v>3329.1000000000004</v>
      </c>
    </row>
    <row r="636" spans="1:27" ht="12.5" x14ac:dyDescent="0.25">
      <c r="A636" s="8" t="s">
        <v>77</v>
      </c>
      <c r="B636" s="8" t="s">
        <v>79</v>
      </c>
      <c r="C636" s="8" t="str">
        <f t="shared" si="30"/>
        <v>Nancy Maxwell</v>
      </c>
      <c r="D636" s="16">
        <v>638.91999999999996</v>
      </c>
      <c r="E636" s="28">
        <v>1020.08</v>
      </c>
      <c r="F636" s="17"/>
      <c r="G636" s="17"/>
      <c r="H636" s="17"/>
      <c r="I636" s="17"/>
      <c r="J636" s="17"/>
      <c r="K636" s="17"/>
      <c r="L636" s="17"/>
      <c r="M636" s="28"/>
      <c r="N636" s="17"/>
      <c r="O636" s="17"/>
      <c r="P636" s="17"/>
      <c r="Q636" s="17"/>
      <c r="R636" s="17"/>
      <c r="S636" s="17"/>
      <c r="T636" s="17"/>
      <c r="U636" s="17">
        <v>14.99</v>
      </c>
      <c r="V636" s="17">
        <v>19.63</v>
      </c>
      <c r="W636" s="17">
        <v>240</v>
      </c>
      <c r="X636" s="17">
        <v>2.5</v>
      </c>
      <c r="Y636" s="15">
        <f t="shared" si="28"/>
        <v>1936.1200000000001</v>
      </c>
      <c r="Z636" s="13">
        <v>43891</v>
      </c>
      <c r="AA636" s="15">
        <f t="shared" si="29"/>
        <v>1936.1200000000001</v>
      </c>
    </row>
    <row r="637" spans="1:27" ht="12.5" x14ac:dyDescent="0.25">
      <c r="A637" s="8" t="s">
        <v>77</v>
      </c>
      <c r="B637" s="8" t="s">
        <v>80</v>
      </c>
      <c r="C637" s="8" t="str">
        <f t="shared" si="30"/>
        <v>Neil Maxwell</v>
      </c>
      <c r="D637" s="16">
        <v>638.91999999999996</v>
      </c>
      <c r="E637" s="28">
        <v>639</v>
      </c>
      <c r="F637" s="17"/>
      <c r="G637" s="17"/>
      <c r="H637" s="17"/>
      <c r="I637" s="17"/>
      <c r="J637" s="17"/>
      <c r="K637" s="17"/>
      <c r="L637" s="17"/>
      <c r="M637" s="28"/>
      <c r="N637" s="17"/>
      <c r="O637" s="17"/>
      <c r="P637" s="17"/>
      <c r="Q637" s="17"/>
      <c r="R637" s="17"/>
      <c r="S637" s="17"/>
      <c r="T637" s="17"/>
      <c r="U637" s="17">
        <v>14.99</v>
      </c>
      <c r="V637" s="17">
        <v>19.63</v>
      </c>
      <c r="W637" s="17">
        <v>120</v>
      </c>
      <c r="X637" s="17"/>
      <c r="Y637" s="15">
        <f t="shared" si="28"/>
        <v>1432.5400000000002</v>
      </c>
      <c r="Z637" s="13">
        <v>43891</v>
      </c>
      <c r="AA637" s="15">
        <f t="shared" si="29"/>
        <v>1432.5400000000002</v>
      </c>
    </row>
    <row r="638" spans="1:27" ht="12.5" x14ac:dyDescent="0.25">
      <c r="A638" s="8" t="s">
        <v>81</v>
      </c>
      <c r="B638" s="8" t="s">
        <v>22</v>
      </c>
      <c r="C638" s="8" t="str">
        <f t="shared" si="30"/>
        <v>John McCabe</v>
      </c>
      <c r="D638" s="16">
        <v>638.91999999999996</v>
      </c>
      <c r="E638" s="28">
        <v>852.17</v>
      </c>
      <c r="F638" s="17"/>
      <c r="G638" s="17"/>
      <c r="H638" s="17"/>
      <c r="I638" s="17"/>
      <c r="J638" s="17"/>
      <c r="K638" s="17"/>
      <c r="L638" s="17"/>
      <c r="M638" s="28"/>
      <c r="N638" s="17"/>
      <c r="O638" s="17"/>
      <c r="P638" s="17"/>
      <c r="Q638" s="17"/>
      <c r="R638" s="17"/>
      <c r="S638" s="17"/>
      <c r="T638" s="17"/>
      <c r="U638" s="17"/>
      <c r="V638" s="17">
        <v>19.63</v>
      </c>
      <c r="W638" s="17">
        <v>102</v>
      </c>
      <c r="X638" s="17"/>
      <c r="Y638" s="15">
        <f t="shared" si="28"/>
        <v>1612.72</v>
      </c>
      <c r="Z638" s="13">
        <v>43891</v>
      </c>
      <c r="AA638" s="15">
        <f t="shared" si="29"/>
        <v>1612.72</v>
      </c>
    </row>
    <row r="639" spans="1:27" ht="12.5" x14ac:dyDescent="0.25">
      <c r="A639" s="8" t="s">
        <v>82</v>
      </c>
      <c r="B639" s="8" t="s">
        <v>83</v>
      </c>
      <c r="C639" s="8" t="str">
        <f t="shared" si="30"/>
        <v>Elizabeth McHugh</v>
      </c>
      <c r="D639" s="16">
        <v>638.91999999999996</v>
      </c>
      <c r="E639" s="28">
        <v>426</v>
      </c>
      <c r="F639" s="17"/>
      <c r="G639" s="17"/>
      <c r="H639" s="17"/>
      <c r="I639" s="17"/>
      <c r="J639" s="17"/>
      <c r="K639" s="17"/>
      <c r="L639" s="17"/>
      <c r="M639" s="28"/>
      <c r="N639" s="17"/>
      <c r="O639" s="17"/>
      <c r="P639" s="17"/>
      <c r="Q639" s="17"/>
      <c r="R639" s="17"/>
      <c r="S639" s="17"/>
      <c r="T639" s="17"/>
      <c r="U639" s="17"/>
      <c r="V639" s="17"/>
      <c r="W639" s="17">
        <v>222</v>
      </c>
      <c r="X639" s="17"/>
      <c r="Y639" s="15">
        <f t="shared" si="28"/>
        <v>1286.92</v>
      </c>
      <c r="Z639" s="13">
        <v>43891</v>
      </c>
      <c r="AA639" s="15">
        <f t="shared" si="29"/>
        <v>1286.92</v>
      </c>
    </row>
    <row r="640" spans="1:27" ht="12.5" x14ac:dyDescent="0.25">
      <c r="A640" s="8" t="s">
        <v>85</v>
      </c>
      <c r="B640" s="8" t="s">
        <v>86</v>
      </c>
      <c r="C640" s="8" t="str">
        <f t="shared" si="30"/>
        <v>Jeffery Milburn</v>
      </c>
      <c r="D640" s="16">
        <v>638.91999999999996</v>
      </c>
      <c r="E640" s="28">
        <v>213</v>
      </c>
      <c r="F640" s="17"/>
      <c r="G640" s="17"/>
      <c r="H640" s="17"/>
      <c r="I640" s="17"/>
      <c r="J640" s="17"/>
      <c r="K640" s="17"/>
      <c r="L640" s="17"/>
      <c r="M640" s="28"/>
      <c r="N640" s="17"/>
      <c r="O640" s="17"/>
      <c r="P640" s="17"/>
      <c r="Q640" s="17"/>
      <c r="R640" s="17"/>
      <c r="S640" s="17"/>
      <c r="T640" s="17"/>
      <c r="U640" s="17">
        <v>14.99</v>
      </c>
      <c r="V640" s="17">
        <v>0</v>
      </c>
      <c r="W640" s="17">
        <v>222</v>
      </c>
      <c r="X640" s="17"/>
      <c r="Y640" s="15">
        <f t="shared" si="28"/>
        <v>1088.9099999999999</v>
      </c>
      <c r="Z640" s="13">
        <v>43891</v>
      </c>
      <c r="AA640" s="15">
        <f t="shared" si="29"/>
        <v>1088.9099999999999</v>
      </c>
    </row>
    <row r="641" spans="1:27" ht="12.5" x14ac:dyDescent="0.25">
      <c r="A641" s="8" t="s">
        <v>85</v>
      </c>
      <c r="B641" s="8" t="s">
        <v>87</v>
      </c>
      <c r="C641" s="8" t="str">
        <f t="shared" si="30"/>
        <v>Paul Milburn</v>
      </c>
      <c r="D641" s="16">
        <v>638.91999999999996</v>
      </c>
      <c r="E641" s="28"/>
      <c r="F641" s="17"/>
      <c r="G641" s="17"/>
      <c r="H641" s="17"/>
      <c r="I641" s="17"/>
      <c r="J641" s="17"/>
      <c r="K641" s="17"/>
      <c r="L641" s="17"/>
      <c r="M641" s="28"/>
      <c r="N641" s="17"/>
      <c r="O641" s="17"/>
      <c r="P641" s="17"/>
      <c r="Q641" s="17"/>
      <c r="R641" s="17"/>
      <c r="S641" s="17"/>
      <c r="T641" s="17"/>
      <c r="U641" s="17"/>
      <c r="V641" s="17"/>
      <c r="W641" s="17">
        <v>148</v>
      </c>
      <c r="X641" s="17"/>
      <c r="Y641" s="15">
        <f t="shared" si="28"/>
        <v>786.92</v>
      </c>
      <c r="Z641" s="13">
        <v>43891</v>
      </c>
      <c r="AA641" s="15">
        <f t="shared" si="29"/>
        <v>786.92</v>
      </c>
    </row>
    <row r="642" spans="1:27" ht="12.5" x14ac:dyDescent="0.25">
      <c r="A642" s="9" t="s">
        <v>88</v>
      </c>
      <c r="B642" s="9" t="s">
        <v>89</v>
      </c>
      <c r="C642" s="8" t="str">
        <f t="shared" si="30"/>
        <v>Margaret Peacock</v>
      </c>
      <c r="D642" s="16">
        <v>638.91999999999996</v>
      </c>
      <c r="E642" s="16">
        <v>514.48</v>
      </c>
      <c r="F642" s="17"/>
      <c r="G642" s="17"/>
      <c r="H642" s="17"/>
      <c r="I642" s="17"/>
      <c r="J642" s="17"/>
      <c r="K642" s="17"/>
      <c r="L642" s="17"/>
      <c r="M642" s="28"/>
      <c r="N642" s="17"/>
      <c r="O642" s="17"/>
      <c r="P642" s="17"/>
      <c r="Q642" s="17"/>
      <c r="R642" s="17"/>
      <c r="S642" s="17"/>
      <c r="T642" s="17"/>
      <c r="U642" s="17">
        <v>14.99</v>
      </c>
      <c r="V642" s="17"/>
      <c r="W642" s="17">
        <v>222</v>
      </c>
      <c r="X642" s="17"/>
      <c r="Y642" s="15">
        <f t="shared" si="28"/>
        <v>1390.39</v>
      </c>
      <c r="Z642" s="13">
        <v>43891</v>
      </c>
      <c r="AA642" s="15">
        <f t="shared" si="29"/>
        <v>1390.39</v>
      </c>
    </row>
    <row r="643" spans="1:27" ht="12.5" x14ac:dyDescent="0.25">
      <c r="A643" s="8" t="s">
        <v>90</v>
      </c>
      <c r="B643" s="8" t="s">
        <v>53</v>
      </c>
      <c r="C643" s="8" t="str">
        <f t="shared" si="30"/>
        <v>James Perry</v>
      </c>
      <c r="D643" s="16">
        <v>638.91999999999996</v>
      </c>
      <c r="E643" s="28">
        <v>426</v>
      </c>
      <c r="F643" s="17"/>
      <c r="G643" s="17"/>
      <c r="H643" s="17"/>
      <c r="I643" s="17"/>
      <c r="J643" s="17"/>
      <c r="K643" s="17"/>
      <c r="L643" s="17"/>
      <c r="M643" s="28"/>
      <c r="N643" s="17"/>
      <c r="O643" s="17"/>
      <c r="P643" s="17"/>
      <c r="Q643" s="17"/>
      <c r="R643" s="17"/>
      <c r="S643" s="17"/>
      <c r="T643" s="17"/>
      <c r="U643" s="17"/>
      <c r="V643" s="17">
        <v>19.63</v>
      </c>
      <c r="W643" s="17">
        <v>220.5</v>
      </c>
      <c r="X643" s="17">
        <v>2.5</v>
      </c>
      <c r="Y643" s="15">
        <f t="shared" ref="Y643:Y660" si="31">SUM(A643:X643)</f>
        <v>1307.5500000000002</v>
      </c>
      <c r="Z643" s="13">
        <v>43891</v>
      </c>
      <c r="AA643" s="15">
        <f t="shared" ref="AA643:AA661" si="32">SUM(D643:X643)</f>
        <v>1307.5500000000002</v>
      </c>
    </row>
    <row r="644" spans="1:27" ht="12.5" x14ac:dyDescent="0.25">
      <c r="A644" s="8" t="s">
        <v>91</v>
      </c>
      <c r="B644" s="8" t="s">
        <v>92</v>
      </c>
      <c r="C644" s="8" t="str">
        <f t="shared" si="30"/>
        <v>Richard Porthouse</v>
      </c>
      <c r="D644" s="16">
        <v>638.91999999999996</v>
      </c>
      <c r="E644" s="28"/>
      <c r="F644" s="17"/>
      <c r="G644" s="17"/>
      <c r="H644" s="17"/>
      <c r="I644" s="17"/>
      <c r="J644" s="17"/>
      <c r="K644" s="17"/>
      <c r="L644" s="17"/>
      <c r="M644" s="28"/>
      <c r="N644" s="17"/>
      <c r="O644" s="17"/>
      <c r="P644" s="17"/>
      <c r="Q644" s="17"/>
      <c r="R644" s="17"/>
      <c r="S644" s="17"/>
      <c r="T644" s="17"/>
      <c r="U644" s="17"/>
      <c r="V644" s="17">
        <v>19.63</v>
      </c>
      <c r="W644" s="17">
        <v>222</v>
      </c>
      <c r="X644" s="17">
        <v>2.5</v>
      </c>
      <c r="Y644" s="15">
        <f t="shared" si="31"/>
        <v>883.05</v>
      </c>
      <c r="Z644" s="13">
        <v>43891</v>
      </c>
      <c r="AA644" s="15">
        <f t="shared" si="32"/>
        <v>883.05</v>
      </c>
    </row>
    <row r="645" spans="1:27" ht="12.5" x14ac:dyDescent="0.25">
      <c r="A645" s="8" t="s">
        <v>93</v>
      </c>
      <c r="B645" s="8" t="s">
        <v>94</v>
      </c>
      <c r="C645" s="8" t="str">
        <f t="shared" si="30"/>
        <v>Lynne Proudlock</v>
      </c>
      <c r="D645" s="16">
        <v>638.91999999999996</v>
      </c>
      <c r="E645" s="28">
        <v>504.42</v>
      </c>
      <c r="F645" s="17"/>
      <c r="G645" s="17"/>
      <c r="H645" s="17"/>
      <c r="I645" s="17"/>
      <c r="J645" s="17"/>
      <c r="K645" s="17"/>
      <c r="L645" s="17"/>
      <c r="M645" s="28"/>
      <c r="N645" s="17"/>
      <c r="O645" s="17"/>
      <c r="P645" s="17"/>
      <c r="Q645" s="17"/>
      <c r="R645" s="17"/>
      <c r="S645" s="17"/>
      <c r="T645" s="17"/>
      <c r="U645" s="17">
        <v>14.99</v>
      </c>
      <c r="V645" s="17">
        <v>19.63</v>
      </c>
      <c r="W645" s="17">
        <v>222</v>
      </c>
      <c r="X645" s="17"/>
      <c r="Y645" s="15">
        <f t="shared" si="31"/>
        <v>1399.96</v>
      </c>
      <c r="Z645" s="13">
        <v>43891</v>
      </c>
      <c r="AA645" s="15">
        <f t="shared" si="32"/>
        <v>1399.96</v>
      </c>
    </row>
    <row r="646" spans="1:27" ht="12.5" x14ac:dyDescent="0.25">
      <c r="A646" s="8" t="s">
        <v>95</v>
      </c>
      <c r="B646" s="8" t="s">
        <v>96</v>
      </c>
      <c r="C646" s="8" t="str">
        <f t="shared" si="30"/>
        <v>Olive Punchion</v>
      </c>
      <c r="D646" s="16">
        <v>638.91999999999996</v>
      </c>
      <c r="E646" s="28">
        <v>514.48</v>
      </c>
      <c r="F646" s="17"/>
      <c r="G646" s="17"/>
      <c r="H646" s="17"/>
      <c r="I646" s="17"/>
      <c r="J646" s="17"/>
      <c r="K646" s="17"/>
      <c r="L646" s="17"/>
      <c r="M646" s="28"/>
      <c r="N646" s="17"/>
      <c r="O646" s="17"/>
      <c r="P646" s="17"/>
      <c r="Q646" s="17"/>
      <c r="R646" s="17"/>
      <c r="S646" s="17"/>
      <c r="T646" s="17"/>
      <c r="U646" s="17">
        <v>14.99</v>
      </c>
      <c r="V646" s="17">
        <v>19.63</v>
      </c>
      <c r="W646" s="17">
        <v>215</v>
      </c>
      <c r="X646" s="17"/>
      <c r="Y646" s="15">
        <f t="shared" si="31"/>
        <v>1403.0200000000002</v>
      </c>
      <c r="Z646" s="13">
        <v>43891</v>
      </c>
      <c r="AA646" s="15">
        <f t="shared" si="32"/>
        <v>1403.0200000000002</v>
      </c>
    </row>
    <row r="647" spans="1:27" ht="12.5" x14ac:dyDescent="0.25">
      <c r="A647" s="9" t="s">
        <v>97</v>
      </c>
      <c r="B647" s="9" t="s">
        <v>98</v>
      </c>
      <c r="C647" s="8" t="str">
        <f t="shared" si="30"/>
        <v>Doreen Purvis</v>
      </c>
      <c r="D647" s="16">
        <v>638.91999999999996</v>
      </c>
      <c r="E647" s="16">
        <v>426</v>
      </c>
      <c r="F647" s="17"/>
      <c r="G647" s="17"/>
      <c r="H647" s="17"/>
      <c r="I647" s="17"/>
      <c r="J647" s="17"/>
      <c r="K647" s="17"/>
      <c r="L647" s="17"/>
      <c r="M647" s="28"/>
      <c r="N647" s="17"/>
      <c r="O647" s="17"/>
      <c r="P647" s="17"/>
      <c r="Q647" s="17"/>
      <c r="R647" s="17"/>
      <c r="S647" s="17"/>
      <c r="T647" s="17"/>
      <c r="U647" s="17"/>
      <c r="V647" s="17"/>
      <c r="W647" s="17">
        <v>154</v>
      </c>
      <c r="X647" s="17">
        <v>2.5</v>
      </c>
      <c r="Y647" s="15">
        <f t="shared" si="31"/>
        <v>1221.42</v>
      </c>
      <c r="Z647" s="13">
        <v>43891</v>
      </c>
      <c r="AA647" s="15">
        <f t="shared" si="32"/>
        <v>1221.42</v>
      </c>
    </row>
    <row r="648" spans="1:27" ht="12.5" x14ac:dyDescent="0.25">
      <c r="A648" s="8" t="s">
        <v>99</v>
      </c>
      <c r="B648" s="8" t="s">
        <v>100</v>
      </c>
      <c r="C648" s="8" t="str">
        <f t="shared" si="30"/>
        <v>Keith Roberts</v>
      </c>
      <c r="D648" s="16">
        <v>638.91999999999996</v>
      </c>
      <c r="E648" s="28"/>
      <c r="F648" s="17"/>
      <c r="G648" s="17"/>
      <c r="H648" s="17"/>
      <c r="I648" s="17"/>
      <c r="J648" s="17"/>
      <c r="K648" s="17"/>
      <c r="L648" s="17"/>
      <c r="M648" s="28"/>
      <c r="N648" s="17"/>
      <c r="O648" s="17"/>
      <c r="P648" s="17"/>
      <c r="Q648" s="17"/>
      <c r="R648" s="17"/>
      <c r="S648" s="17"/>
      <c r="T648" s="17"/>
      <c r="U648" s="17"/>
      <c r="V648" s="17"/>
      <c r="W648" s="17">
        <v>148</v>
      </c>
      <c r="X648" s="17"/>
      <c r="Y648" s="15">
        <f t="shared" si="31"/>
        <v>786.92</v>
      </c>
      <c r="Z648" s="13">
        <v>43891</v>
      </c>
      <c r="AA648" s="15">
        <f t="shared" si="32"/>
        <v>786.92</v>
      </c>
    </row>
    <row r="649" spans="1:27" ht="12.5" x14ac:dyDescent="0.25">
      <c r="A649" s="8" t="s">
        <v>101</v>
      </c>
      <c r="B649" s="8" t="s">
        <v>22</v>
      </c>
      <c r="C649" s="8" t="str">
        <f t="shared" si="30"/>
        <v>John Robertson</v>
      </c>
      <c r="D649" s="16">
        <v>638.91999999999996</v>
      </c>
      <c r="E649" s="28">
        <v>213</v>
      </c>
      <c r="F649" s="17"/>
      <c r="G649" s="17"/>
      <c r="H649" s="17"/>
      <c r="I649" s="17"/>
      <c r="J649" s="17"/>
      <c r="K649" s="17"/>
      <c r="L649" s="17"/>
      <c r="M649" s="28"/>
      <c r="N649" s="17"/>
      <c r="O649" s="17"/>
      <c r="P649" s="17"/>
      <c r="Q649" s="17"/>
      <c r="R649" s="17"/>
      <c r="S649" s="17"/>
      <c r="T649" s="17"/>
      <c r="U649" s="17"/>
      <c r="V649" s="17"/>
      <c r="W649" s="17">
        <v>148</v>
      </c>
      <c r="X649" s="17"/>
      <c r="Y649" s="15">
        <f t="shared" si="31"/>
        <v>999.92</v>
      </c>
      <c r="Z649" s="13">
        <v>43891</v>
      </c>
      <c r="AA649" s="15">
        <f t="shared" si="32"/>
        <v>999.92</v>
      </c>
    </row>
    <row r="650" spans="1:27" ht="12.5" x14ac:dyDescent="0.25">
      <c r="A650" s="8" t="s">
        <v>102</v>
      </c>
      <c r="B650" s="8" t="s">
        <v>53</v>
      </c>
      <c r="C650" s="8" t="str">
        <f t="shared" si="30"/>
        <v>James Sewell</v>
      </c>
      <c r="D650" s="16">
        <v>638.91999999999996</v>
      </c>
      <c r="E650" s="28"/>
      <c r="F650" s="17"/>
      <c r="G650" s="17"/>
      <c r="H650" s="17"/>
      <c r="I650" s="17"/>
      <c r="J650" s="17"/>
      <c r="K650" s="17"/>
      <c r="L650" s="17"/>
      <c r="M650" s="28"/>
      <c r="N650" s="17"/>
      <c r="O650" s="17"/>
      <c r="P650" s="17"/>
      <c r="Q650" s="17"/>
      <c r="R650" s="17"/>
      <c r="S650" s="17"/>
      <c r="T650" s="17"/>
      <c r="U650" s="17">
        <v>14.99</v>
      </c>
      <c r="V650" s="17">
        <v>19.63</v>
      </c>
      <c r="W650" s="17"/>
      <c r="X650" s="17">
        <v>2.5</v>
      </c>
      <c r="Y650" s="15">
        <f t="shared" si="31"/>
        <v>676.04</v>
      </c>
      <c r="Z650" s="13">
        <v>43891</v>
      </c>
      <c r="AA650" s="15">
        <f t="shared" si="32"/>
        <v>676.04</v>
      </c>
    </row>
    <row r="651" spans="1:27" ht="12.5" x14ac:dyDescent="0.25">
      <c r="A651" s="9" t="s">
        <v>103</v>
      </c>
      <c r="B651" s="9" t="s">
        <v>70</v>
      </c>
      <c r="C651" s="8" t="str">
        <f t="shared" si="30"/>
        <v>Alan Smith</v>
      </c>
      <c r="D651" s="16">
        <v>638.91999999999996</v>
      </c>
      <c r="E651" s="16">
        <v>639</v>
      </c>
      <c r="F651" s="17"/>
      <c r="G651" s="17"/>
      <c r="H651" s="17"/>
      <c r="I651" s="17"/>
      <c r="J651" s="17"/>
      <c r="K651" s="17"/>
      <c r="L651" s="17"/>
      <c r="M651" s="28"/>
      <c r="N651" s="17"/>
      <c r="O651" s="17"/>
      <c r="P651" s="17"/>
      <c r="Q651" s="17"/>
      <c r="R651" s="17"/>
      <c r="S651" s="17"/>
      <c r="T651" s="17"/>
      <c r="U651" s="17">
        <v>14.99</v>
      </c>
      <c r="V651" s="17"/>
      <c r="W651" s="17">
        <v>212</v>
      </c>
      <c r="X651" s="17">
        <v>2.5</v>
      </c>
      <c r="Y651" s="15">
        <f t="shared" si="31"/>
        <v>1507.41</v>
      </c>
      <c r="Z651" s="13">
        <v>43891</v>
      </c>
      <c r="AA651" s="15">
        <f t="shared" si="32"/>
        <v>1507.41</v>
      </c>
    </row>
    <row r="652" spans="1:27" ht="12.5" x14ac:dyDescent="0.25">
      <c r="A652" s="9" t="s">
        <v>103</v>
      </c>
      <c r="B652" s="9" t="s">
        <v>104</v>
      </c>
      <c r="C652" s="8" t="str">
        <f t="shared" si="30"/>
        <v>Moira Smith</v>
      </c>
      <c r="D652" s="16">
        <v>638.91999999999996</v>
      </c>
      <c r="E652" s="16">
        <v>1020.08</v>
      </c>
      <c r="F652" s="17"/>
      <c r="G652" s="17"/>
      <c r="H652" s="17">
        <v>33.6</v>
      </c>
      <c r="I652" s="17"/>
      <c r="J652" s="17"/>
      <c r="K652" s="17"/>
      <c r="L652" s="17"/>
      <c r="M652" s="28"/>
      <c r="N652" s="17"/>
      <c r="O652" s="17"/>
      <c r="P652" s="17"/>
      <c r="Q652" s="17"/>
      <c r="R652" s="17"/>
      <c r="S652" s="17"/>
      <c r="T652" s="17"/>
      <c r="U652" s="17"/>
      <c r="V652" s="17"/>
      <c r="W652" s="17">
        <v>222</v>
      </c>
      <c r="X652" s="17">
        <v>2.5</v>
      </c>
      <c r="Y652" s="15">
        <f t="shared" si="31"/>
        <v>1917.1</v>
      </c>
      <c r="Z652" s="13">
        <v>43891</v>
      </c>
      <c r="AA652" s="15">
        <f t="shared" si="32"/>
        <v>1917.1</v>
      </c>
    </row>
    <row r="653" spans="1:27" ht="12.5" x14ac:dyDescent="0.25">
      <c r="A653" s="8" t="s">
        <v>105</v>
      </c>
      <c r="B653" s="8" t="s">
        <v>107</v>
      </c>
      <c r="C653" s="8" t="str">
        <f t="shared" si="30"/>
        <v>Sheila Stephenson</v>
      </c>
      <c r="D653" s="16">
        <v>638.91999999999996</v>
      </c>
      <c r="E653" s="28">
        <v>426</v>
      </c>
      <c r="F653" s="17"/>
      <c r="G653" s="17"/>
      <c r="H653" s="17"/>
      <c r="I653" s="17"/>
      <c r="J653" s="17"/>
      <c r="K653" s="17"/>
      <c r="L653" s="17"/>
      <c r="M653" s="28"/>
      <c r="N653" s="17"/>
      <c r="O653" s="17"/>
      <c r="P653" s="17"/>
      <c r="Q653" s="17"/>
      <c r="R653" s="17"/>
      <c r="S653" s="17"/>
      <c r="T653" s="17"/>
      <c r="U653" s="17"/>
      <c r="V653" s="17"/>
      <c r="W653" s="17">
        <v>217.5</v>
      </c>
      <c r="X653" s="17">
        <v>2.5</v>
      </c>
      <c r="Y653" s="15">
        <f t="shared" si="31"/>
        <v>1284.92</v>
      </c>
      <c r="Z653" s="13">
        <v>43891</v>
      </c>
      <c r="AA653" s="15">
        <f t="shared" si="32"/>
        <v>1284.92</v>
      </c>
    </row>
    <row r="654" spans="1:27" ht="12.5" x14ac:dyDescent="0.25">
      <c r="A654" s="8" t="s">
        <v>108</v>
      </c>
      <c r="B654" s="8" t="s">
        <v>109</v>
      </c>
      <c r="C654" s="8" t="str">
        <f t="shared" si="30"/>
        <v>Alison Strike</v>
      </c>
      <c r="D654" s="16">
        <v>638.91999999999996</v>
      </c>
      <c r="E654" s="28">
        <v>426</v>
      </c>
      <c r="F654" s="17"/>
      <c r="G654" s="17"/>
      <c r="H654" s="17"/>
      <c r="I654" s="17"/>
      <c r="J654" s="17"/>
      <c r="K654" s="17"/>
      <c r="L654" s="17"/>
      <c r="M654" s="28"/>
      <c r="N654" s="17"/>
      <c r="O654" s="17"/>
      <c r="P654" s="17"/>
      <c r="Q654" s="17"/>
      <c r="R654" s="17"/>
      <c r="S654" s="17"/>
      <c r="T654" s="17"/>
      <c r="U654" s="17"/>
      <c r="V654" s="17">
        <v>21.76</v>
      </c>
      <c r="W654" s="17">
        <v>223.5</v>
      </c>
      <c r="X654" s="17"/>
      <c r="Y654" s="15">
        <f t="shared" si="31"/>
        <v>1310.18</v>
      </c>
      <c r="Z654" s="13">
        <v>43891</v>
      </c>
      <c r="AA654" s="15">
        <f t="shared" si="32"/>
        <v>1310.18</v>
      </c>
    </row>
    <row r="655" spans="1:27" ht="12.5" x14ac:dyDescent="0.25">
      <c r="A655" s="8" t="s">
        <v>110</v>
      </c>
      <c r="B655" s="8" t="s">
        <v>111</v>
      </c>
      <c r="C655" s="8" t="str">
        <f t="shared" si="30"/>
        <v>Judith Taylor</v>
      </c>
      <c r="D655" s="16">
        <v>638.91999999999996</v>
      </c>
      <c r="E655" s="28">
        <v>213</v>
      </c>
      <c r="F655" s="17"/>
      <c r="G655" s="17"/>
      <c r="H655" s="17"/>
      <c r="I655" s="17"/>
      <c r="J655" s="17"/>
      <c r="K655" s="17"/>
      <c r="L655" s="17"/>
      <c r="M655" s="28"/>
      <c r="N655" s="17"/>
      <c r="O655" s="17"/>
      <c r="P655" s="17"/>
      <c r="Q655" s="17"/>
      <c r="R655" s="17"/>
      <c r="S655" s="17"/>
      <c r="T655" s="17"/>
      <c r="U655" s="17"/>
      <c r="V655" s="17"/>
      <c r="W655" s="17">
        <v>148</v>
      </c>
      <c r="X655" s="17"/>
      <c r="Y655" s="15">
        <f t="shared" si="31"/>
        <v>999.92</v>
      </c>
      <c r="Z655" s="13">
        <v>43891</v>
      </c>
      <c r="AA655" s="15">
        <f t="shared" si="32"/>
        <v>999.92</v>
      </c>
    </row>
    <row r="656" spans="1:27" ht="12.5" x14ac:dyDescent="0.25">
      <c r="A656" s="8" t="s">
        <v>112</v>
      </c>
      <c r="B656" s="8" t="s">
        <v>113</v>
      </c>
      <c r="C656" s="8" t="str">
        <f t="shared" si="30"/>
        <v>Glen Thompson</v>
      </c>
      <c r="D656" s="16">
        <v>638.91999999999996</v>
      </c>
      <c r="E656" s="28"/>
      <c r="F656" s="17"/>
      <c r="G656" s="17"/>
      <c r="H656" s="17"/>
      <c r="I656" s="17"/>
      <c r="J656" s="17"/>
      <c r="K656" s="17"/>
      <c r="L656" s="17"/>
      <c r="M656" s="28"/>
      <c r="N656" s="17"/>
      <c r="O656" s="17"/>
      <c r="P656" s="17"/>
      <c r="Q656" s="17"/>
      <c r="R656" s="17"/>
      <c r="S656" s="17"/>
      <c r="T656" s="17"/>
      <c r="U656" s="17"/>
      <c r="V656" s="17"/>
      <c r="W656" s="17">
        <v>148</v>
      </c>
      <c r="X656" s="17"/>
      <c r="Y656" s="15">
        <f t="shared" si="31"/>
        <v>786.92</v>
      </c>
      <c r="Z656" s="13">
        <v>43891</v>
      </c>
      <c r="AA656" s="15">
        <f t="shared" si="32"/>
        <v>786.92</v>
      </c>
    </row>
    <row r="657" spans="1:27" ht="12.5" x14ac:dyDescent="0.25">
      <c r="A657" s="8" t="s">
        <v>114</v>
      </c>
      <c r="B657" s="8" t="s">
        <v>115</v>
      </c>
      <c r="C657" s="8" t="str">
        <f t="shared" si="30"/>
        <v>Susan Traynor</v>
      </c>
      <c r="D657" s="16">
        <v>638.91999999999996</v>
      </c>
      <c r="E657" s="28">
        <v>426</v>
      </c>
      <c r="F657" s="17"/>
      <c r="G657" s="17"/>
      <c r="H657" s="17"/>
      <c r="I657" s="17"/>
      <c r="J657" s="17"/>
      <c r="K657" s="17"/>
      <c r="L657" s="17"/>
      <c r="M657" s="28"/>
      <c r="N657" s="17"/>
      <c r="O657" s="17"/>
      <c r="P657" s="17"/>
      <c r="Q657" s="17"/>
      <c r="R657" s="17"/>
      <c r="S657" s="17"/>
      <c r="T657" s="17"/>
      <c r="U657" s="17"/>
      <c r="V657" s="17"/>
      <c r="W657" s="17">
        <v>219</v>
      </c>
      <c r="X657" s="17"/>
      <c r="Y657" s="15">
        <f t="shared" si="31"/>
        <v>1283.92</v>
      </c>
      <c r="Z657" s="13">
        <v>43891</v>
      </c>
      <c r="AA657" s="15">
        <f t="shared" si="32"/>
        <v>1283.92</v>
      </c>
    </row>
    <row r="658" spans="1:27" ht="12.5" x14ac:dyDescent="0.25">
      <c r="A658" s="8" t="s">
        <v>116</v>
      </c>
      <c r="B658" s="8" t="s">
        <v>63</v>
      </c>
      <c r="C658" s="8" t="str">
        <f t="shared" si="30"/>
        <v>Anne Walsh</v>
      </c>
      <c r="D658" s="16">
        <v>638.91999999999996</v>
      </c>
      <c r="E658" s="28">
        <v>639</v>
      </c>
      <c r="F658" s="17"/>
      <c r="G658" s="17"/>
      <c r="H658" s="17"/>
      <c r="I658" s="17"/>
      <c r="J658" s="17"/>
      <c r="K658" s="17"/>
      <c r="L658" s="17"/>
      <c r="M658" s="28"/>
      <c r="N658" s="17"/>
      <c r="O658" s="17"/>
      <c r="P658" s="17"/>
      <c r="Q658" s="17"/>
      <c r="R658" s="17"/>
      <c r="S658" s="17"/>
      <c r="T658" s="17"/>
      <c r="U658" s="17">
        <v>14.99</v>
      </c>
      <c r="V658" s="17">
        <v>19.63</v>
      </c>
      <c r="W658" s="17">
        <v>222</v>
      </c>
      <c r="X658" s="17">
        <v>2.5</v>
      </c>
      <c r="Y658" s="15">
        <f t="shared" si="31"/>
        <v>1537.0400000000002</v>
      </c>
      <c r="Z658" s="13">
        <v>43891</v>
      </c>
      <c r="AA658" s="15">
        <f t="shared" si="32"/>
        <v>1537.0400000000002</v>
      </c>
    </row>
    <row r="659" spans="1:27" ht="12.5" x14ac:dyDescent="0.25">
      <c r="A659" s="9" t="s">
        <v>116</v>
      </c>
      <c r="B659" s="9" t="s">
        <v>117</v>
      </c>
      <c r="C659" s="8" t="str">
        <f t="shared" si="30"/>
        <v>Mark Walsh</v>
      </c>
      <c r="D659" s="16">
        <v>638.91999999999996</v>
      </c>
      <c r="E659" s="16">
        <v>1020.08</v>
      </c>
      <c r="F659" s="17"/>
      <c r="G659" s="17"/>
      <c r="H659" s="17"/>
      <c r="I659" s="17"/>
      <c r="J659" s="17"/>
      <c r="K659" s="17"/>
      <c r="L659" s="17"/>
      <c r="M659" s="28"/>
      <c r="N659" s="17"/>
      <c r="O659" s="17"/>
      <c r="P659" s="17"/>
      <c r="Q659" s="17"/>
      <c r="R659" s="17"/>
      <c r="S659" s="17"/>
      <c r="T659" s="17"/>
      <c r="U659" s="17"/>
      <c r="V659" s="17"/>
      <c r="W659" s="17">
        <v>222</v>
      </c>
      <c r="X659" s="17"/>
      <c r="Y659" s="15">
        <f t="shared" si="31"/>
        <v>1881</v>
      </c>
      <c r="Z659" s="13">
        <v>43891</v>
      </c>
      <c r="AA659" s="15">
        <f t="shared" si="32"/>
        <v>1881</v>
      </c>
    </row>
    <row r="660" spans="1:27" ht="12.5" x14ac:dyDescent="0.25">
      <c r="A660" s="8" t="s">
        <v>118</v>
      </c>
      <c r="B660" s="8" t="s">
        <v>119</v>
      </c>
      <c r="C660" s="8" t="str">
        <f t="shared" si="30"/>
        <v>Joyce Welsh</v>
      </c>
      <c r="D660" s="16">
        <v>638.91999999999996</v>
      </c>
      <c r="E660" s="28">
        <v>426</v>
      </c>
      <c r="F660" s="17"/>
      <c r="G660" s="17"/>
      <c r="H660" s="17"/>
      <c r="I660" s="17"/>
      <c r="J660" s="17"/>
      <c r="K660" s="17"/>
      <c r="L660" s="17"/>
      <c r="M660" s="28"/>
      <c r="N660" s="17"/>
      <c r="O660" s="17"/>
      <c r="P660" s="17"/>
      <c r="Q660" s="17"/>
      <c r="R660" s="17"/>
      <c r="S660" s="17"/>
      <c r="T660" s="17"/>
      <c r="U660" s="17">
        <v>14.99</v>
      </c>
      <c r="V660" s="17"/>
      <c r="W660" s="17">
        <v>222</v>
      </c>
      <c r="X660" s="17"/>
      <c r="Y660" s="15">
        <f t="shared" si="31"/>
        <v>1301.9100000000001</v>
      </c>
      <c r="Z660" s="13">
        <v>43891</v>
      </c>
      <c r="AA660" s="15">
        <f t="shared" si="32"/>
        <v>1301.9100000000001</v>
      </c>
    </row>
    <row r="661" spans="1:27" ht="12.5" x14ac:dyDescent="0.25">
      <c r="A661" s="8" t="s">
        <v>120</v>
      </c>
      <c r="B661" s="8" t="s">
        <v>121</v>
      </c>
      <c r="C661" s="8" t="str">
        <f t="shared" si="30"/>
        <v>Joseph West</v>
      </c>
      <c r="D661" s="16">
        <v>638.91999999999996</v>
      </c>
      <c r="E661" s="28">
        <v>213</v>
      </c>
      <c r="F661" s="17"/>
      <c r="G661" s="17"/>
      <c r="H661" s="17"/>
      <c r="I661" s="17"/>
      <c r="J661" s="17"/>
      <c r="K661" s="17"/>
      <c r="L661" s="17"/>
      <c r="M661" s="28"/>
      <c r="N661" s="17"/>
      <c r="O661" s="17"/>
      <c r="P661" s="17"/>
      <c r="Q661" s="17"/>
      <c r="R661" s="17"/>
      <c r="S661" s="17"/>
      <c r="T661" s="17"/>
      <c r="U661" s="17"/>
      <c r="V661" s="17">
        <v>19.63</v>
      </c>
      <c r="W661" s="17">
        <v>222</v>
      </c>
      <c r="X661" s="17"/>
      <c r="Y661" s="15">
        <f>SUM(A661:X661)</f>
        <v>1093.55</v>
      </c>
      <c r="Z661" s="13">
        <v>43891</v>
      </c>
      <c r="AA661" s="15">
        <f t="shared" si="32"/>
        <v>1093.55</v>
      </c>
    </row>
    <row r="663" spans="1:27" ht="12.5" x14ac:dyDescent="0.25">
      <c r="D663" s="15">
        <v>413422.45999999851</v>
      </c>
      <c r="E663" s="15">
        <f>SUM(E2:E661)</f>
        <v>335307.21000000002</v>
      </c>
      <c r="F663" s="15">
        <v>941.63</v>
      </c>
      <c r="G663" s="15">
        <v>280.42</v>
      </c>
      <c r="H663" s="15">
        <v>2537.0999999999985</v>
      </c>
      <c r="I663" s="15">
        <v>14064.320000000002</v>
      </c>
      <c r="J663" s="15">
        <v>885.21</v>
      </c>
      <c r="K663" s="15">
        <v>0</v>
      </c>
      <c r="L663" s="15">
        <v>1144.3</v>
      </c>
      <c r="M663" s="15">
        <v>58.5</v>
      </c>
      <c r="N663" s="15">
        <v>37.269999999999996</v>
      </c>
      <c r="O663" s="15">
        <v>25.32</v>
      </c>
      <c r="P663" s="15">
        <v>180.72</v>
      </c>
      <c r="Q663" s="15">
        <v>4484.95</v>
      </c>
      <c r="R663" s="15">
        <v>3771.1800000000003</v>
      </c>
      <c r="S663" s="15">
        <v>14.5</v>
      </c>
      <c r="T663" s="15">
        <v>357.51</v>
      </c>
      <c r="U663" s="15">
        <v>3306.4999999999827</v>
      </c>
      <c r="V663" s="15">
        <v>6568.1200000000335</v>
      </c>
      <c r="W663" s="15">
        <v>11612.46</v>
      </c>
      <c r="X663" s="15">
        <v>676.48</v>
      </c>
      <c r="Y663" s="15">
        <f>SUM(Y2:Y661)</f>
        <v>800879.86000000371</v>
      </c>
      <c r="AA663" s="15"/>
    </row>
    <row r="664" spans="1:27" x14ac:dyDescent="0.35">
      <c r="Y664" s="15"/>
    </row>
    <row r="665" spans="1:27" x14ac:dyDescent="0.35">
      <c r="Q665" s="6">
        <v>794868.72</v>
      </c>
      <c r="R665" s="6">
        <v>30339.119999999999</v>
      </c>
    </row>
    <row r="666" spans="1:27" x14ac:dyDescent="0.35">
      <c r="R666" s="6">
        <v>-4685.75</v>
      </c>
      <c r="T666" s="11"/>
    </row>
    <row r="667" spans="1:27" x14ac:dyDescent="0.35">
      <c r="E667" s="15"/>
      <c r="Q667" s="15">
        <f>Q665+Q663</f>
        <v>799353.66999999993</v>
      </c>
      <c r="R667" s="6">
        <v>676.48</v>
      </c>
    </row>
    <row r="669" spans="1:27" x14ac:dyDescent="0.35">
      <c r="R669" s="10">
        <f>SUBTOTAL(9,R665:R667)</f>
        <v>26329.85</v>
      </c>
    </row>
    <row r="670" spans="1:27" x14ac:dyDescent="0.35">
      <c r="T670" s="11"/>
    </row>
  </sheetData>
  <autoFilter ref="A1:AH661" xr:uid="{00000000-0009-0000-0000-00000A000000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21-22 expenses</vt:lpstr>
      <vt:lpstr>Prior year</vt:lpstr>
      <vt:lpstr>SRA Reconc</vt:lpstr>
      <vt:lpstr>Key</vt:lpstr>
      <vt:lpstr>Reconc travel</vt:lpstr>
      <vt:lpstr>19-20 reformatted pivot</vt:lpstr>
      <vt:lpstr>19-20 reformatted</vt:lpstr>
      <vt:lpstr>member summary</vt:lpstr>
      <vt:lpstr>19-20 data pivot member</vt:lpstr>
      <vt:lpstr>comparison</vt:lpstr>
      <vt:lpstr>19-20 data</vt:lpstr>
      <vt:lpstr>'19-20 reformatted pivot'!Print_Titles</vt:lpstr>
    </vt:vector>
  </TitlesOfParts>
  <Company>South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 Rimington</dc:creator>
  <cp:lastModifiedBy>Thomas Newton</cp:lastModifiedBy>
  <cp:lastPrinted>2020-06-24T06:22:33Z</cp:lastPrinted>
  <dcterms:created xsi:type="dcterms:W3CDTF">2020-02-24T12:44:04Z</dcterms:created>
  <dcterms:modified xsi:type="dcterms:W3CDTF">2022-08-24T08:10:59Z</dcterms:modified>
</cp:coreProperties>
</file>